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475" windowHeight="7755" tabRatio="662" activeTab="1"/>
  </bookViews>
  <sheets>
    <sheet name="basic" sheetId="1" r:id="rId1"/>
    <sheet name="equivalent variation" sheetId="6" r:id="rId2"/>
    <sheet name="compensating variation" sheetId="10" r:id="rId3"/>
    <sheet name="summary" sheetId="11" r:id="rId4"/>
  </sheets>
  <calcPr calcId="125725"/>
</workbook>
</file>

<file path=xl/calcChain.xml><?xml version="1.0" encoding="utf-8"?>
<calcChain xmlns="http://schemas.openxmlformats.org/spreadsheetml/2006/main">
  <c r="C3" i="1"/>
  <c r="C16" i="11"/>
  <c r="C13"/>
  <c r="C5"/>
  <c r="C6"/>
  <c r="C7"/>
  <c r="C8"/>
  <c r="C3"/>
  <c r="B5" i="10"/>
  <c r="B6"/>
  <c r="D109" s="1"/>
  <c r="B7"/>
  <c r="B8"/>
  <c r="B3"/>
  <c r="B8" i="6"/>
  <c r="D101" i="10"/>
  <c r="D77"/>
  <c r="D68"/>
  <c r="D60"/>
  <c r="D52"/>
  <c r="D44"/>
  <c r="D36"/>
  <c r="D28"/>
  <c r="D20"/>
  <c r="E3"/>
  <c r="F3" i="1"/>
  <c r="D16" i="10" l="1"/>
  <c r="D32"/>
  <c r="D48"/>
  <c r="D64"/>
  <c r="D93"/>
  <c r="D107"/>
  <c r="D24"/>
  <c r="D40"/>
  <c r="D56"/>
  <c r="D72"/>
  <c r="D85"/>
  <c r="D14"/>
  <c r="D18"/>
  <c r="D22"/>
  <c r="D26"/>
  <c r="D30"/>
  <c r="D34"/>
  <c r="D38"/>
  <c r="D42"/>
  <c r="D46"/>
  <c r="D50"/>
  <c r="D54"/>
  <c r="D58"/>
  <c r="D62"/>
  <c r="D66"/>
  <c r="D70"/>
  <c r="D74"/>
  <c r="D81"/>
  <c r="D89"/>
  <c r="D97"/>
  <c r="D105"/>
  <c r="D113"/>
  <c r="D13"/>
  <c r="D17"/>
  <c r="D21"/>
  <c r="D25"/>
  <c r="D29"/>
  <c r="D33"/>
  <c r="D37"/>
  <c r="D41"/>
  <c r="D45"/>
  <c r="D49"/>
  <c r="D53"/>
  <c r="D57"/>
  <c r="D61"/>
  <c r="D65"/>
  <c r="D69"/>
  <c r="D73"/>
  <c r="D79"/>
  <c r="D87"/>
  <c r="D95"/>
  <c r="D103"/>
  <c r="D111"/>
  <c r="D15"/>
  <c r="D19"/>
  <c r="D23"/>
  <c r="D27"/>
  <c r="D31"/>
  <c r="D35"/>
  <c r="D39"/>
  <c r="D43"/>
  <c r="D47"/>
  <c r="D51"/>
  <c r="D55"/>
  <c r="D59"/>
  <c r="D63"/>
  <c r="D67"/>
  <c r="D71"/>
  <c r="D75"/>
  <c r="D83"/>
  <c r="D91"/>
  <c r="D99"/>
  <c r="D78"/>
  <c r="D82"/>
  <c r="D86"/>
  <c r="D90"/>
  <c r="D94"/>
  <c r="D98"/>
  <c r="D102"/>
  <c r="D106"/>
  <c r="D110"/>
  <c r="D76"/>
  <c r="D80"/>
  <c r="D84"/>
  <c r="D88"/>
  <c r="D92"/>
  <c r="D96"/>
  <c r="D100"/>
  <c r="D104"/>
  <c r="D108"/>
  <c r="D112"/>
  <c r="B5" i="6"/>
  <c r="B6"/>
  <c r="B7"/>
  <c r="B3"/>
  <c r="J14" l="1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3"/>
  <c r="K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E3"/>
  <c r="C9" i="1"/>
  <c r="C9" i="11" s="1"/>
  <c r="E14" i="1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3"/>
  <c r="C4"/>
  <c r="B4" i="10" l="1"/>
  <c r="E4" s="1"/>
  <c r="E5" s="1"/>
  <c r="E106" s="1"/>
  <c r="C4" i="11"/>
  <c r="E44" i="10"/>
  <c r="E81"/>
  <c r="E40"/>
  <c r="E61"/>
  <c r="E20"/>
  <c r="E48"/>
  <c r="E105"/>
  <c r="E32"/>
  <c r="H15" i="1"/>
  <c r="B9" i="10"/>
  <c r="I3" i="1"/>
  <c r="I6" s="1"/>
  <c r="C11" i="11" s="1"/>
  <c r="C14" s="1"/>
  <c r="H111" i="1"/>
  <c r="H107"/>
  <c r="H103"/>
  <c r="H99"/>
  <c r="H95"/>
  <c r="H91"/>
  <c r="H87"/>
  <c r="H83"/>
  <c r="H79"/>
  <c r="H75"/>
  <c r="H71"/>
  <c r="H67"/>
  <c r="H63"/>
  <c r="H59"/>
  <c r="H55"/>
  <c r="H51"/>
  <c r="H47"/>
  <c r="H43"/>
  <c r="H39"/>
  <c r="H35"/>
  <c r="H31"/>
  <c r="H27"/>
  <c r="H23"/>
  <c r="H19"/>
  <c r="B9" i="6"/>
  <c r="G14" s="1"/>
  <c r="H112" i="1"/>
  <c r="H108"/>
  <c r="H104"/>
  <c r="H100"/>
  <c r="H96"/>
  <c r="H92"/>
  <c r="H88"/>
  <c r="H84"/>
  <c r="H80"/>
  <c r="H76"/>
  <c r="H72"/>
  <c r="H68"/>
  <c r="H64"/>
  <c r="H60"/>
  <c r="H56"/>
  <c r="H52"/>
  <c r="H48"/>
  <c r="H44"/>
  <c r="H40"/>
  <c r="H36"/>
  <c r="H32"/>
  <c r="H28"/>
  <c r="H24"/>
  <c r="H20"/>
  <c r="H16"/>
  <c r="H113"/>
  <c r="H109"/>
  <c r="H105"/>
  <c r="H101"/>
  <c r="H97"/>
  <c r="H93"/>
  <c r="H89"/>
  <c r="H85"/>
  <c r="H81"/>
  <c r="H77"/>
  <c r="H73"/>
  <c r="H69"/>
  <c r="H65"/>
  <c r="H61"/>
  <c r="H57"/>
  <c r="H53"/>
  <c r="H49"/>
  <c r="H45"/>
  <c r="H41"/>
  <c r="H37"/>
  <c r="H33"/>
  <c r="H29"/>
  <c r="H25"/>
  <c r="H21"/>
  <c r="H17"/>
  <c r="H13"/>
  <c r="H110"/>
  <c r="H106"/>
  <c r="H102"/>
  <c r="H98"/>
  <c r="H94"/>
  <c r="H90"/>
  <c r="H86"/>
  <c r="H82"/>
  <c r="H78"/>
  <c r="H74"/>
  <c r="H70"/>
  <c r="H66"/>
  <c r="H62"/>
  <c r="H58"/>
  <c r="H54"/>
  <c r="H50"/>
  <c r="H46"/>
  <c r="H42"/>
  <c r="H38"/>
  <c r="H34"/>
  <c r="H30"/>
  <c r="H26"/>
  <c r="H22"/>
  <c r="H18"/>
  <c r="H14"/>
  <c r="B4" i="6"/>
  <c r="E4" s="1"/>
  <c r="E5" s="1"/>
  <c r="F4" i="1"/>
  <c r="F5" s="1"/>
  <c r="I4"/>
  <c r="I5" s="1"/>
  <c r="G13" i="6"/>
  <c r="G18"/>
  <c r="G28"/>
  <c r="G34"/>
  <c r="G40"/>
  <c r="G50"/>
  <c r="G56"/>
  <c r="G60"/>
  <c r="G72"/>
  <c r="G76"/>
  <c r="G82"/>
  <c r="G92"/>
  <c r="G98"/>
  <c r="G104"/>
  <c r="G15"/>
  <c r="G21"/>
  <c r="G25"/>
  <c r="G33"/>
  <c r="G37"/>
  <c r="G41"/>
  <c r="G49"/>
  <c r="G53"/>
  <c r="G57"/>
  <c r="G65"/>
  <c r="G69"/>
  <c r="G73"/>
  <c r="G81"/>
  <c r="G85"/>
  <c r="G89"/>
  <c r="G97"/>
  <c r="G101"/>
  <c r="G105"/>
  <c r="G109" l="1"/>
  <c r="G93"/>
  <c r="G77"/>
  <c r="G61"/>
  <c r="G45"/>
  <c r="G29"/>
  <c r="G108"/>
  <c r="G88"/>
  <c r="G66"/>
  <c r="G44"/>
  <c r="G24"/>
  <c r="E57" i="10"/>
  <c r="E80"/>
  <c r="E63"/>
  <c r="E96"/>
  <c r="E73"/>
  <c r="E66"/>
  <c r="E52"/>
  <c r="E77"/>
  <c r="E78"/>
  <c r="E72"/>
  <c r="E97"/>
  <c r="E76"/>
  <c r="E67"/>
  <c r="E102"/>
  <c r="E68"/>
  <c r="E109"/>
  <c r="E110"/>
  <c r="E88"/>
  <c r="E90"/>
  <c r="E64"/>
  <c r="E23"/>
  <c r="E59"/>
  <c r="E70"/>
  <c r="E41"/>
  <c r="E84"/>
  <c r="E82"/>
  <c r="E45"/>
  <c r="E104"/>
  <c r="E24"/>
  <c r="E49"/>
  <c r="E37"/>
  <c r="E19"/>
  <c r="E89"/>
  <c r="E25"/>
  <c r="E100"/>
  <c r="E36"/>
  <c r="E93"/>
  <c r="E29"/>
  <c r="E16"/>
  <c r="E56"/>
  <c r="E113"/>
  <c r="E17"/>
  <c r="E62"/>
  <c r="E42"/>
  <c r="E71"/>
  <c r="E33"/>
  <c r="E108"/>
  <c r="E98"/>
  <c r="E53"/>
  <c r="E50"/>
  <c r="E55"/>
  <c r="E18"/>
  <c r="E46"/>
  <c r="E22"/>
  <c r="E51"/>
  <c r="E34"/>
  <c r="E69"/>
  <c r="E26"/>
  <c r="E39"/>
  <c r="E111"/>
  <c r="E38"/>
  <c r="E91"/>
  <c r="E43"/>
  <c r="E103"/>
  <c r="E99"/>
  <c r="E65"/>
  <c r="E112"/>
  <c r="E60"/>
  <c r="E101"/>
  <c r="E94"/>
  <c r="E31"/>
  <c r="E79"/>
  <c r="E30"/>
  <c r="E75"/>
  <c r="E27"/>
  <c r="E87"/>
  <c r="E83"/>
  <c r="E86"/>
  <c r="E92"/>
  <c r="E28"/>
  <c r="E85"/>
  <c r="E21"/>
  <c r="E15"/>
  <c r="E47"/>
  <c r="E95"/>
  <c r="E14"/>
  <c r="E54"/>
  <c r="E107"/>
  <c r="E35"/>
  <c r="E74"/>
  <c r="E58"/>
  <c r="G111" i="6"/>
  <c r="G103"/>
  <c r="G95"/>
  <c r="G87"/>
  <c r="G79"/>
  <c r="G71"/>
  <c r="G63"/>
  <c r="G55"/>
  <c r="G47"/>
  <c r="G39"/>
  <c r="G31"/>
  <c r="G23"/>
  <c r="G112"/>
  <c r="G100"/>
  <c r="G90"/>
  <c r="G80"/>
  <c r="G68"/>
  <c r="G58"/>
  <c r="G48"/>
  <c r="G36"/>
  <c r="G26"/>
  <c r="G16"/>
  <c r="G107"/>
  <c r="G99"/>
  <c r="G91"/>
  <c r="G83"/>
  <c r="G75"/>
  <c r="G67"/>
  <c r="G59"/>
  <c r="G51"/>
  <c r="G43"/>
  <c r="G35"/>
  <c r="G27"/>
  <c r="G17"/>
  <c r="G106"/>
  <c r="G96"/>
  <c r="G84"/>
  <c r="G74"/>
  <c r="G64"/>
  <c r="G52"/>
  <c r="G42"/>
  <c r="G32"/>
  <c r="G20"/>
  <c r="J49" i="10"/>
  <c r="K49" s="1"/>
  <c r="J81"/>
  <c r="K81" s="1"/>
  <c r="J105"/>
  <c r="K105" s="1"/>
  <c r="J15"/>
  <c r="J23"/>
  <c r="K23" s="1"/>
  <c r="J31"/>
  <c r="J39"/>
  <c r="K39" s="1"/>
  <c r="J47"/>
  <c r="J55"/>
  <c r="K55" s="1"/>
  <c r="J63"/>
  <c r="K63" s="1"/>
  <c r="J71"/>
  <c r="K71" s="1"/>
  <c r="J79"/>
  <c r="J87"/>
  <c r="J95"/>
  <c r="J103"/>
  <c r="J111"/>
  <c r="G113"/>
  <c r="J17"/>
  <c r="K17" s="1"/>
  <c r="J41"/>
  <c r="J65"/>
  <c r="K65" s="1"/>
  <c r="J97"/>
  <c r="K97" s="1"/>
  <c r="J21"/>
  <c r="K21" s="1"/>
  <c r="J29"/>
  <c r="J37"/>
  <c r="K37" s="1"/>
  <c r="J45"/>
  <c r="K45" s="1"/>
  <c r="J53"/>
  <c r="J61"/>
  <c r="K61" s="1"/>
  <c r="J69"/>
  <c r="J77"/>
  <c r="J85"/>
  <c r="J93"/>
  <c r="K93" s="1"/>
  <c r="J101"/>
  <c r="J109"/>
  <c r="J19"/>
  <c r="K19" s="1"/>
  <c r="J27"/>
  <c r="K27" s="1"/>
  <c r="J35"/>
  <c r="J43"/>
  <c r="K43" s="1"/>
  <c r="J51"/>
  <c r="J59"/>
  <c r="K59" s="1"/>
  <c r="J67"/>
  <c r="K67" s="1"/>
  <c r="J75"/>
  <c r="J83"/>
  <c r="J91"/>
  <c r="J99"/>
  <c r="J107"/>
  <c r="J25"/>
  <c r="K25" s="1"/>
  <c r="J33"/>
  <c r="J57"/>
  <c r="K57" s="1"/>
  <c r="J73"/>
  <c r="K73" s="1"/>
  <c r="J89"/>
  <c r="K89" s="1"/>
  <c r="J113"/>
  <c r="K113" s="1"/>
  <c r="J110"/>
  <c r="K110" s="1"/>
  <c r="J94"/>
  <c r="J78"/>
  <c r="K78" s="1"/>
  <c r="J62"/>
  <c r="K62" s="1"/>
  <c r="J46"/>
  <c r="J30"/>
  <c r="K30" s="1"/>
  <c r="J14"/>
  <c r="K14" s="1"/>
  <c r="J108"/>
  <c r="K108" s="1"/>
  <c r="J92"/>
  <c r="J76"/>
  <c r="J60"/>
  <c r="K60" s="1"/>
  <c r="J44"/>
  <c r="K44" s="1"/>
  <c r="J28"/>
  <c r="G22"/>
  <c r="G13"/>
  <c r="G21"/>
  <c r="G25"/>
  <c r="G29"/>
  <c r="G33"/>
  <c r="G37"/>
  <c r="G41"/>
  <c r="G45"/>
  <c r="G49"/>
  <c r="G53"/>
  <c r="G57"/>
  <c r="G61"/>
  <c r="G65"/>
  <c r="G69"/>
  <c r="G73"/>
  <c r="G77"/>
  <c r="G81"/>
  <c r="G85"/>
  <c r="G89"/>
  <c r="G93"/>
  <c r="G97"/>
  <c r="G101"/>
  <c r="G105"/>
  <c r="G109"/>
  <c r="H4"/>
  <c r="G100"/>
  <c r="G108"/>
  <c r="J13"/>
  <c r="J98"/>
  <c r="K98" s="1"/>
  <c r="J82"/>
  <c r="K82" s="1"/>
  <c r="J66"/>
  <c r="K66" s="1"/>
  <c r="J50"/>
  <c r="K50" s="1"/>
  <c r="J34"/>
  <c r="K34" s="1"/>
  <c r="J18"/>
  <c r="J112"/>
  <c r="J96"/>
  <c r="J80"/>
  <c r="K80" s="1"/>
  <c r="J64"/>
  <c r="J48"/>
  <c r="K48" s="1"/>
  <c r="J32"/>
  <c r="K32" s="1"/>
  <c r="K4"/>
  <c r="G20"/>
  <c r="G18"/>
  <c r="G19"/>
  <c r="G28"/>
  <c r="G32"/>
  <c r="G36"/>
  <c r="G40"/>
  <c r="G44"/>
  <c r="G48"/>
  <c r="G52"/>
  <c r="G56"/>
  <c r="G60"/>
  <c r="G64"/>
  <c r="G68"/>
  <c r="G72"/>
  <c r="G76"/>
  <c r="G80"/>
  <c r="G84"/>
  <c r="G88"/>
  <c r="G92"/>
  <c r="G96"/>
  <c r="G104"/>
  <c r="G112"/>
  <c r="J102"/>
  <c r="K102" s="1"/>
  <c r="J86"/>
  <c r="K86" s="1"/>
  <c r="J70"/>
  <c r="K70" s="1"/>
  <c r="J54"/>
  <c r="K54" s="1"/>
  <c r="J38"/>
  <c r="K38" s="1"/>
  <c r="J22"/>
  <c r="K22" s="1"/>
  <c r="J100"/>
  <c r="K100" s="1"/>
  <c r="J84"/>
  <c r="K84" s="1"/>
  <c r="J68"/>
  <c r="K68" s="1"/>
  <c r="J52"/>
  <c r="K52" s="1"/>
  <c r="J36"/>
  <c r="J20"/>
  <c r="K20" s="1"/>
  <c r="G16"/>
  <c r="H3"/>
  <c r="H6" s="1"/>
  <c r="G17"/>
  <c r="G27"/>
  <c r="G31"/>
  <c r="G35"/>
  <c r="G39"/>
  <c r="G43"/>
  <c r="G47"/>
  <c r="G51"/>
  <c r="G55"/>
  <c r="G59"/>
  <c r="G63"/>
  <c r="G67"/>
  <c r="G71"/>
  <c r="G75"/>
  <c r="G79"/>
  <c r="G83"/>
  <c r="G87"/>
  <c r="G91"/>
  <c r="G95"/>
  <c r="G99"/>
  <c r="G103"/>
  <c r="G107"/>
  <c r="G111"/>
  <c r="G98"/>
  <c r="G106"/>
  <c r="J16"/>
  <c r="K16" s="1"/>
  <c r="J106"/>
  <c r="K106" s="1"/>
  <c r="J90"/>
  <c r="K90" s="1"/>
  <c r="J74"/>
  <c r="K74" s="1"/>
  <c r="J58"/>
  <c r="K58" s="1"/>
  <c r="J42"/>
  <c r="J26"/>
  <c r="K26" s="1"/>
  <c r="J104"/>
  <c r="J88"/>
  <c r="K88" s="1"/>
  <c r="J72"/>
  <c r="K72" s="1"/>
  <c r="J56"/>
  <c r="J40"/>
  <c r="K40" s="1"/>
  <c r="J24"/>
  <c r="K24" s="1"/>
  <c r="G14"/>
  <c r="G24"/>
  <c r="G15"/>
  <c r="G23"/>
  <c r="G26"/>
  <c r="G30"/>
  <c r="G34"/>
  <c r="G38"/>
  <c r="G42"/>
  <c r="G46"/>
  <c r="G50"/>
  <c r="G54"/>
  <c r="G58"/>
  <c r="G62"/>
  <c r="G66"/>
  <c r="G70"/>
  <c r="G74"/>
  <c r="G78"/>
  <c r="G82"/>
  <c r="G86"/>
  <c r="G90"/>
  <c r="G94"/>
  <c r="G102"/>
  <c r="G110"/>
  <c r="G19" i="6"/>
  <c r="G110"/>
  <c r="G102"/>
  <c r="G94"/>
  <c r="G86"/>
  <c r="G78"/>
  <c r="G70"/>
  <c r="G62"/>
  <c r="G54"/>
  <c r="G46"/>
  <c r="G38"/>
  <c r="G30"/>
  <c r="G22"/>
  <c r="H4"/>
  <c r="K5"/>
  <c r="K6" s="1"/>
  <c r="E109"/>
  <c r="E111"/>
  <c r="E31"/>
  <c r="E110"/>
  <c r="E94"/>
  <c r="E78"/>
  <c r="E62"/>
  <c r="E46"/>
  <c r="E30"/>
  <c r="E14"/>
  <c r="E69"/>
  <c r="E101"/>
  <c r="E51"/>
  <c r="E35"/>
  <c r="E71"/>
  <c r="E15"/>
  <c r="E98"/>
  <c r="E82"/>
  <c r="E66"/>
  <c r="E50"/>
  <c r="E34"/>
  <c r="E18"/>
  <c r="E77"/>
  <c r="E105"/>
  <c r="E55"/>
  <c r="E39"/>
  <c r="E23"/>
  <c r="E38"/>
  <c r="E17"/>
  <c r="E43"/>
  <c r="E81"/>
  <c r="E102"/>
  <c r="E86"/>
  <c r="E70"/>
  <c r="E54"/>
  <c r="E22"/>
  <c r="E85"/>
  <c r="E59"/>
  <c r="E89"/>
  <c r="E27"/>
  <c r="E106"/>
  <c r="E90"/>
  <c r="E74"/>
  <c r="E58"/>
  <c r="E42"/>
  <c r="E26"/>
  <c r="E95"/>
  <c r="E63"/>
  <c r="E97"/>
  <c r="E47"/>
  <c r="H3"/>
  <c r="G113"/>
  <c r="I16" i="1"/>
  <c r="I20"/>
  <c r="I24"/>
  <c r="I28"/>
  <c r="I32"/>
  <c r="I36"/>
  <c r="I40"/>
  <c r="I44"/>
  <c r="I48"/>
  <c r="I52"/>
  <c r="I56"/>
  <c r="I60"/>
  <c r="I64"/>
  <c r="I68"/>
  <c r="I72"/>
  <c r="I76"/>
  <c r="I80"/>
  <c r="I84"/>
  <c r="I88"/>
  <c r="I92"/>
  <c r="I96"/>
  <c r="I100"/>
  <c r="I104"/>
  <c r="I108"/>
  <c r="I112"/>
  <c r="I15"/>
  <c r="I19"/>
  <c r="I23"/>
  <c r="I27"/>
  <c r="I31"/>
  <c r="I35"/>
  <c r="I39"/>
  <c r="I43"/>
  <c r="I47"/>
  <c r="I51"/>
  <c r="I55"/>
  <c r="I59"/>
  <c r="I63"/>
  <c r="I67"/>
  <c r="I71"/>
  <c r="I75"/>
  <c r="I79"/>
  <c r="I83"/>
  <c r="I87"/>
  <c r="I91"/>
  <c r="I95"/>
  <c r="I99"/>
  <c r="I103"/>
  <c r="I107"/>
  <c r="I111"/>
  <c r="I18"/>
  <c r="I22"/>
  <c r="I26"/>
  <c r="I30"/>
  <c r="I34"/>
  <c r="I38"/>
  <c r="I42"/>
  <c r="I46"/>
  <c r="I50"/>
  <c r="I54"/>
  <c r="I58"/>
  <c r="I62"/>
  <c r="I66"/>
  <c r="I70"/>
  <c r="I74"/>
  <c r="I78"/>
  <c r="I82"/>
  <c r="I86"/>
  <c r="I90"/>
  <c r="I94"/>
  <c r="I98"/>
  <c r="I102"/>
  <c r="I106"/>
  <c r="I110"/>
  <c r="I14"/>
  <c r="I17"/>
  <c r="I21"/>
  <c r="I25"/>
  <c r="I29"/>
  <c r="I33"/>
  <c r="I37"/>
  <c r="I41"/>
  <c r="I45"/>
  <c r="I49"/>
  <c r="I53"/>
  <c r="I57"/>
  <c r="I61"/>
  <c r="I65"/>
  <c r="I69"/>
  <c r="I73"/>
  <c r="I77"/>
  <c r="I81"/>
  <c r="I85"/>
  <c r="I89"/>
  <c r="I93"/>
  <c r="I97"/>
  <c r="I101"/>
  <c r="I105"/>
  <c r="I109"/>
  <c r="I113"/>
  <c r="F15"/>
  <c r="F19"/>
  <c r="F23"/>
  <c r="F27"/>
  <c r="F31"/>
  <c r="F35"/>
  <c r="F39"/>
  <c r="F43"/>
  <c r="F47"/>
  <c r="F51"/>
  <c r="F55"/>
  <c r="F59"/>
  <c r="F63"/>
  <c r="F67"/>
  <c r="F71"/>
  <c r="F75"/>
  <c r="F79"/>
  <c r="F83"/>
  <c r="F87"/>
  <c r="F91"/>
  <c r="F95"/>
  <c r="F99"/>
  <c r="F103"/>
  <c r="F107"/>
  <c r="F111"/>
  <c r="F14"/>
  <c r="F18"/>
  <c r="F22"/>
  <c r="F26"/>
  <c r="F30"/>
  <c r="F34"/>
  <c r="F38"/>
  <c r="F42"/>
  <c r="F46"/>
  <c r="F50"/>
  <c r="F54"/>
  <c r="F58"/>
  <c r="F62"/>
  <c r="F66"/>
  <c r="F70"/>
  <c r="F74"/>
  <c r="F78"/>
  <c r="F82"/>
  <c r="F86"/>
  <c r="F90"/>
  <c r="F94"/>
  <c r="F98"/>
  <c r="F102"/>
  <c r="F106"/>
  <c r="F110"/>
  <c r="F17"/>
  <c r="F21"/>
  <c r="F25"/>
  <c r="F29"/>
  <c r="F33"/>
  <c r="F37"/>
  <c r="F41"/>
  <c r="F45"/>
  <c r="F49"/>
  <c r="F53"/>
  <c r="F57"/>
  <c r="F61"/>
  <c r="F65"/>
  <c r="F69"/>
  <c r="F73"/>
  <c r="F77"/>
  <c r="F81"/>
  <c r="F85"/>
  <c r="F89"/>
  <c r="F93"/>
  <c r="F97"/>
  <c r="F101"/>
  <c r="F105"/>
  <c r="F109"/>
  <c r="F113"/>
  <c r="F16"/>
  <c r="F20"/>
  <c r="F24"/>
  <c r="F28"/>
  <c r="F32"/>
  <c r="F36"/>
  <c r="F40"/>
  <c r="F44"/>
  <c r="F48"/>
  <c r="F52"/>
  <c r="F56"/>
  <c r="F60"/>
  <c r="F64"/>
  <c r="F68"/>
  <c r="F72"/>
  <c r="F76"/>
  <c r="F80"/>
  <c r="F84"/>
  <c r="F88"/>
  <c r="F92"/>
  <c r="F96"/>
  <c r="F100"/>
  <c r="F104"/>
  <c r="F108"/>
  <c r="F112"/>
  <c r="E37" i="6"/>
  <c r="E45"/>
  <c r="E53"/>
  <c r="E61"/>
  <c r="E103"/>
  <c r="E19"/>
  <c r="E75"/>
  <c r="E87"/>
  <c r="E16"/>
  <c r="E24"/>
  <c r="E32"/>
  <c r="E40"/>
  <c r="E48"/>
  <c r="E56"/>
  <c r="E64"/>
  <c r="E72"/>
  <c r="E80"/>
  <c r="E88"/>
  <c r="E96"/>
  <c r="E104"/>
  <c r="E112"/>
  <c r="E25"/>
  <c r="E65"/>
  <c r="E83"/>
  <c r="E33"/>
  <c r="E41"/>
  <c r="E49"/>
  <c r="E57"/>
  <c r="E99"/>
  <c r="E107"/>
  <c r="E67"/>
  <c r="E79"/>
  <c r="E113"/>
  <c r="E20"/>
  <c r="E28"/>
  <c r="E36"/>
  <c r="E44"/>
  <c r="E52"/>
  <c r="E60"/>
  <c r="E68"/>
  <c r="E76"/>
  <c r="E84"/>
  <c r="E92"/>
  <c r="E100"/>
  <c r="E108"/>
  <c r="E21"/>
  <c r="E29"/>
  <c r="E73"/>
  <c r="E93"/>
  <c r="E91"/>
  <c r="K56" i="10" l="1"/>
  <c r="K64"/>
  <c r="K18"/>
  <c r="K41"/>
  <c r="K42"/>
  <c r="K104"/>
  <c r="K36"/>
  <c r="K28"/>
  <c r="K111"/>
  <c r="K79"/>
  <c r="K47"/>
  <c r="K96"/>
  <c r="K76"/>
  <c r="K109"/>
  <c r="K77"/>
  <c r="K33"/>
  <c r="K91"/>
  <c r="K29"/>
  <c r="K103"/>
  <c r="K94"/>
  <c r="K107"/>
  <c r="K75"/>
  <c r="K87"/>
  <c r="K112"/>
  <c r="K92"/>
  <c r="K46"/>
  <c r="K99"/>
  <c r="K35"/>
  <c r="K101"/>
  <c r="K69"/>
  <c r="K15"/>
  <c r="K83"/>
  <c r="K51"/>
  <c r="K85"/>
  <c r="K53"/>
  <c r="K95"/>
  <c r="K31"/>
  <c r="K5"/>
  <c r="K6"/>
  <c r="H5"/>
  <c r="H6" i="6"/>
  <c r="J9" s="1"/>
  <c r="H5"/>
  <c r="L13" i="10" l="1"/>
  <c r="J9"/>
  <c r="C17" i="11"/>
  <c r="C18" s="1"/>
  <c r="H107" i="10"/>
  <c r="H91"/>
  <c r="H74"/>
  <c r="H50"/>
  <c r="H35"/>
  <c r="H19"/>
  <c r="H94"/>
  <c r="H79"/>
  <c r="H63"/>
  <c r="H47"/>
  <c r="H30"/>
  <c r="H14"/>
  <c r="H109"/>
  <c r="H101"/>
  <c r="H93"/>
  <c r="H85"/>
  <c r="H76"/>
  <c r="H68"/>
  <c r="H60"/>
  <c r="H52"/>
  <c r="H44"/>
  <c r="H36"/>
  <c r="H29"/>
  <c r="H21"/>
  <c r="H112"/>
  <c r="H104"/>
  <c r="H96"/>
  <c r="H88"/>
  <c r="H80"/>
  <c r="H73"/>
  <c r="H65"/>
  <c r="H57"/>
  <c r="H49"/>
  <c r="H41"/>
  <c r="H32"/>
  <c r="H24"/>
  <c r="H16"/>
  <c r="H103"/>
  <c r="H87"/>
  <c r="H70"/>
  <c r="H62"/>
  <c r="H46"/>
  <c r="H31"/>
  <c r="H15"/>
  <c r="H106"/>
  <c r="H90"/>
  <c r="H75"/>
  <c r="H59"/>
  <c r="H43"/>
  <c r="H34"/>
  <c r="H18"/>
  <c r="H111"/>
  <c r="H95"/>
  <c r="H78"/>
  <c r="H54"/>
  <c r="H38"/>
  <c r="H23"/>
  <c r="H98"/>
  <c r="H82"/>
  <c r="H67"/>
  <c r="H51"/>
  <c r="H26"/>
  <c r="H113"/>
  <c r="H105"/>
  <c r="H97"/>
  <c r="H89"/>
  <c r="H81"/>
  <c r="H72"/>
  <c r="H64"/>
  <c r="H56"/>
  <c r="H48"/>
  <c r="H40"/>
  <c r="H33"/>
  <c r="H25"/>
  <c r="H17"/>
  <c r="H108"/>
  <c r="H100"/>
  <c r="H92"/>
  <c r="H84"/>
  <c r="H77"/>
  <c r="H69"/>
  <c r="H61"/>
  <c r="H53"/>
  <c r="H45"/>
  <c r="H37"/>
  <c r="H28"/>
  <c r="H20"/>
  <c r="H99"/>
  <c r="H83"/>
  <c r="H66"/>
  <c r="H58"/>
  <c r="H42"/>
  <c r="H27"/>
  <c r="H110"/>
  <c r="H102"/>
  <c r="H86"/>
  <c r="H71"/>
  <c r="H55"/>
  <c r="H39"/>
  <c r="H22"/>
  <c r="H98" i="6"/>
  <c r="K98" s="1"/>
  <c r="H18"/>
  <c r="K18" s="1"/>
  <c r="H109"/>
  <c r="K109" s="1"/>
  <c r="H101"/>
  <c r="K101" s="1"/>
  <c r="H93"/>
  <c r="K93" s="1"/>
  <c r="H85"/>
  <c r="K85" s="1"/>
  <c r="H77"/>
  <c r="K77" s="1"/>
  <c r="H69"/>
  <c r="K69" s="1"/>
  <c r="H61"/>
  <c r="K61" s="1"/>
  <c r="H53"/>
  <c r="K53" s="1"/>
  <c r="H45"/>
  <c r="K45" s="1"/>
  <c r="H37"/>
  <c r="K37" s="1"/>
  <c r="H29"/>
  <c r="K29" s="1"/>
  <c r="H21"/>
  <c r="K21" s="1"/>
  <c r="H110"/>
  <c r="K110" s="1"/>
  <c r="H102"/>
  <c r="K102" s="1"/>
  <c r="H54"/>
  <c r="K54" s="1"/>
  <c r="H40"/>
  <c r="K40" s="1"/>
  <c r="H32"/>
  <c r="K32" s="1"/>
  <c r="H24"/>
  <c r="K24" s="1"/>
  <c r="H96"/>
  <c r="K96" s="1"/>
  <c r="H88"/>
  <c r="K88" s="1"/>
  <c r="H80"/>
  <c r="K80" s="1"/>
  <c r="H72"/>
  <c r="K72" s="1"/>
  <c r="H64"/>
  <c r="K64" s="1"/>
  <c r="H100"/>
  <c r="K100" s="1"/>
  <c r="H42"/>
  <c r="K42" s="1"/>
  <c r="H111"/>
  <c r="K111" s="1"/>
  <c r="H103"/>
  <c r="K103" s="1"/>
  <c r="H95"/>
  <c r="K95" s="1"/>
  <c r="H87"/>
  <c r="K87" s="1"/>
  <c r="H79"/>
  <c r="K79" s="1"/>
  <c r="H71"/>
  <c r="K71" s="1"/>
  <c r="H63"/>
  <c r="K63" s="1"/>
  <c r="H55"/>
  <c r="K55" s="1"/>
  <c r="H47"/>
  <c r="K47" s="1"/>
  <c r="H39"/>
  <c r="K39" s="1"/>
  <c r="H31"/>
  <c r="K31" s="1"/>
  <c r="H23"/>
  <c r="K23" s="1"/>
  <c r="H15"/>
  <c r="K15" s="1"/>
  <c r="H104"/>
  <c r="K104" s="1"/>
  <c r="H56"/>
  <c r="K56" s="1"/>
  <c r="H44"/>
  <c r="K44" s="1"/>
  <c r="H34"/>
  <c r="K34" s="1"/>
  <c r="H26"/>
  <c r="K26" s="1"/>
  <c r="H14"/>
  <c r="K14" s="1"/>
  <c r="H90"/>
  <c r="K90" s="1"/>
  <c r="H82"/>
  <c r="K82" s="1"/>
  <c r="H74"/>
  <c r="K74" s="1"/>
  <c r="H66"/>
  <c r="K66" s="1"/>
  <c r="H112"/>
  <c r="K112" s="1"/>
  <c r="H48"/>
  <c r="K48" s="1"/>
  <c r="H113"/>
  <c r="K113" s="1"/>
  <c r="H105"/>
  <c r="K105" s="1"/>
  <c r="H97"/>
  <c r="K97" s="1"/>
  <c r="H89"/>
  <c r="K89" s="1"/>
  <c r="H81"/>
  <c r="K81" s="1"/>
  <c r="H73"/>
  <c r="K73" s="1"/>
  <c r="H65"/>
  <c r="K65" s="1"/>
  <c r="H57"/>
  <c r="K57" s="1"/>
  <c r="H49"/>
  <c r="K49" s="1"/>
  <c r="H41"/>
  <c r="K41" s="1"/>
  <c r="H33"/>
  <c r="K33" s="1"/>
  <c r="H25"/>
  <c r="K25" s="1"/>
  <c r="H17"/>
  <c r="K17" s="1"/>
  <c r="H106"/>
  <c r="K106" s="1"/>
  <c r="H58"/>
  <c r="K58" s="1"/>
  <c r="H46"/>
  <c r="K46" s="1"/>
  <c r="H36"/>
  <c r="K36" s="1"/>
  <c r="H28"/>
  <c r="K28" s="1"/>
  <c r="H20"/>
  <c r="K20" s="1"/>
  <c r="H92"/>
  <c r="K92" s="1"/>
  <c r="H84"/>
  <c r="K84" s="1"/>
  <c r="H76"/>
  <c r="K76" s="1"/>
  <c r="H68"/>
  <c r="K68" s="1"/>
  <c r="H50"/>
  <c r="K50" s="1"/>
  <c r="H16"/>
  <c r="K16" s="1"/>
  <c r="H107"/>
  <c r="K107" s="1"/>
  <c r="H99"/>
  <c r="K99" s="1"/>
  <c r="H91"/>
  <c r="K91" s="1"/>
  <c r="H83"/>
  <c r="K83" s="1"/>
  <c r="H75"/>
  <c r="K75" s="1"/>
  <c r="H67"/>
  <c r="K67" s="1"/>
  <c r="H59"/>
  <c r="K59" s="1"/>
  <c r="H51"/>
  <c r="K51" s="1"/>
  <c r="H43"/>
  <c r="K43" s="1"/>
  <c r="H35"/>
  <c r="K35" s="1"/>
  <c r="H27"/>
  <c r="K27" s="1"/>
  <c r="H19"/>
  <c r="K19" s="1"/>
  <c r="H108"/>
  <c r="K108" s="1"/>
  <c r="H60"/>
  <c r="K60" s="1"/>
  <c r="H52"/>
  <c r="K52" s="1"/>
  <c r="H38"/>
  <c r="K38" s="1"/>
  <c r="H30"/>
  <c r="K30" s="1"/>
  <c r="H22"/>
  <c r="K22" s="1"/>
  <c r="H94"/>
  <c r="K94" s="1"/>
  <c r="H86"/>
  <c r="K86" s="1"/>
  <c r="H78"/>
  <c r="K78" s="1"/>
  <c r="H70"/>
  <c r="K70" s="1"/>
  <c r="H62"/>
  <c r="K62" s="1"/>
  <c r="L13" l="1"/>
</calcChain>
</file>

<file path=xl/comments1.xml><?xml version="1.0" encoding="utf-8"?>
<comments xmlns="http://schemas.openxmlformats.org/spreadsheetml/2006/main">
  <authors>
    <author>James Green-Armytage</author>
  </authors>
  <commentList>
    <comment ref="K3" authorId="0">
      <text>
        <r>
          <rPr>
            <b/>
            <sz val="9"/>
            <color indexed="81"/>
            <rFont val="Tahoma"/>
            <family val="2"/>
          </rPr>
          <t>James Green-Armytage:</t>
        </r>
        <r>
          <rPr>
            <sz val="9"/>
            <color indexed="81"/>
            <rFont val="Tahoma"/>
            <family val="2"/>
          </rPr>
          <t xml:space="preserve">
This value filled in by user to minimize L13</t>
        </r>
      </text>
    </comment>
  </commentList>
</comments>
</file>

<file path=xl/comments2.xml><?xml version="1.0" encoding="utf-8"?>
<comments xmlns="http://schemas.openxmlformats.org/spreadsheetml/2006/main">
  <authors>
    <author>James Green-Armytage</author>
  </authors>
  <commentList>
    <comment ref="K3" authorId="0">
      <text>
        <r>
          <rPr>
            <b/>
            <sz val="9"/>
            <color indexed="81"/>
            <rFont val="Tahoma"/>
            <charset val="1"/>
          </rPr>
          <t>James Green-Armytage:</t>
        </r>
        <r>
          <rPr>
            <sz val="9"/>
            <color indexed="81"/>
            <rFont val="Tahoma"/>
            <charset val="1"/>
          </rPr>
          <t xml:space="preserve">
Set by user to minimize L13</t>
        </r>
      </text>
    </comment>
  </commentList>
</comments>
</file>

<file path=xl/sharedStrings.xml><?xml version="1.0" encoding="utf-8"?>
<sst xmlns="http://schemas.openxmlformats.org/spreadsheetml/2006/main" count="104" uniqueCount="34">
  <si>
    <t>alpha</t>
  </si>
  <si>
    <t>beta</t>
  </si>
  <si>
    <t>time</t>
  </si>
  <si>
    <t>wage</t>
  </si>
  <si>
    <t>non-labor income</t>
  </si>
  <si>
    <t>leisure</t>
  </si>
  <si>
    <t>consumption</t>
  </si>
  <si>
    <t>tax</t>
  </si>
  <si>
    <t>no tax</t>
  </si>
  <si>
    <t>utility</t>
  </si>
  <si>
    <t>indiff. curve</t>
  </si>
  <si>
    <t>choice without tax</t>
  </si>
  <si>
    <t>choice with wage tax</t>
  </si>
  <si>
    <t>net wage</t>
  </si>
  <si>
    <t>budget line</t>
  </si>
  <si>
    <t>revenue</t>
  </si>
  <si>
    <t>with wage tax</t>
  </si>
  <si>
    <t>choice with lump sum tax</t>
  </si>
  <si>
    <t>with lump sum tax</t>
  </si>
  <si>
    <t>difference from red curve</t>
  </si>
  <si>
    <t>min difference</t>
  </si>
  <si>
    <t>EXCESS BURDEN</t>
  </si>
  <si>
    <t>compensation</t>
  </si>
  <si>
    <t>with wage tax and compensation</t>
  </si>
  <si>
    <t>choice with tax and compensation</t>
  </si>
  <si>
    <t>difference from blue IC</t>
  </si>
  <si>
    <t>min diff</t>
  </si>
  <si>
    <t>COMPENSATING VARIATION</t>
  </si>
  <si>
    <t>EV</t>
  </si>
  <si>
    <t>CV</t>
  </si>
  <si>
    <t>EV-rev</t>
  </si>
  <si>
    <t>adj rev</t>
  </si>
  <si>
    <t>CV-adj rev</t>
  </si>
  <si>
    <t>EQUIVALENT VARIATION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</si>
</sst>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DE7F00"/>
      <color rgb="FFFF9900"/>
      <color rgb="FF990099"/>
      <color rgb="FFCC0000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BL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basic!$E$13:$E$113</c:f>
              <c:numCache>
                <c:formatCode>General</c:formatCode>
                <c:ptCount val="101"/>
                <c:pt idx="0">
                  <c:v>1000</c:v>
                </c:pt>
                <c:pt idx="1">
                  <c:v>992</c:v>
                </c:pt>
                <c:pt idx="2">
                  <c:v>984</c:v>
                </c:pt>
                <c:pt idx="3">
                  <c:v>976</c:v>
                </c:pt>
                <c:pt idx="4">
                  <c:v>968</c:v>
                </c:pt>
                <c:pt idx="5">
                  <c:v>960</c:v>
                </c:pt>
                <c:pt idx="6">
                  <c:v>952</c:v>
                </c:pt>
                <c:pt idx="7">
                  <c:v>944</c:v>
                </c:pt>
                <c:pt idx="8">
                  <c:v>936</c:v>
                </c:pt>
                <c:pt idx="9">
                  <c:v>928</c:v>
                </c:pt>
                <c:pt idx="10">
                  <c:v>920</c:v>
                </c:pt>
                <c:pt idx="11">
                  <c:v>912</c:v>
                </c:pt>
                <c:pt idx="12">
                  <c:v>904</c:v>
                </c:pt>
                <c:pt idx="13">
                  <c:v>896</c:v>
                </c:pt>
                <c:pt idx="14">
                  <c:v>888</c:v>
                </c:pt>
                <c:pt idx="15">
                  <c:v>880</c:v>
                </c:pt>
                <c:pt idx="16">
                  <c:v>872</c:v>
                </c:pt>
                <c:pt idx="17">
                  <c:v>864</c:v>
                </c:pt>
                <c:pt idx="18">
                  <c:v>856</c:v>
                </c:pt>
                <c:pt idx="19">
                  <c:v>848</c:v>
                </c:pt>
                <c:pt idx="20">
                  <c:v>840</c:v>
                </c:pt>
                <c:pt idx="21">
                  <c:v>832</c:v>
                </c:pt>
                <c:pt idx="22">
                  <c:v>824</c:v>
                </c:pt>
                <c:pt idx="23">
                  <c:v>816</c:v>
                </c:pt>
                <c:pt idx="24">
                  <c:v>808</c:v>
                </c:pt>
                <c:pt idx="25">
                  <c:v>800</c:v>
                </c:pt>
                <c:pt idx="26">
                  <c:v>792</c:v>
                </c:pt>
                <c:pt idx="27">
                  <c:v>784</c:v>
                </c:pt>
                <c:pt idx="28">
                  <c:v>776</c:v>
                </c:pt>
                <c:pt idx="29">
                  <c:v>768</c:v>
                </c:pt>
                <c:pt idx="30">
                  <c:v>760</c:v>
                </c:pt>
                <c:pt idx="31">
                  <c:v>752</c:v>
                </c:pt>
                <c:pt idx="32">
                  <c:v>744</c:v>
                </c:pt>
                <c:pt idx="33">
                  <c:v>736</c:v>
                </c:pt>
                <c:pt idx="34">
                  <c:v>728</c:v>
                </c:pt>
                <c:pt idx="35">
                  <c:v>720</c:v>
                </c:pt>
                <c:pt idx="36">
                  <c:v>712</c:v>
                </c:pt>
                <c:pt idx="37">
                  <c:v>704</c:v>
                </c:pt>
                <c:pt idx="38">
                  <c:v>696</c:v>
                </c:pt>
                <c:pt idx="39">
                  <c:v>688</c:v>
                </c:pt>
                <c:pt idx="40">
                  <c:v>680</c:v>
                </c:pt>
                <c:pt idx="41">
                  <c:v>672</c:v>
                </c:pt>
                <c:pt idx="42">
                  <c:v>664</c:v>
                </c:pt>
                <c:pt idx="43">
                  <c:v>656</c:v>
                </c:pt>
                <c:pt idx="44">
                  <c:v>648</c:v>
                </c:pt>
                <c:pt idx="45">
                  <c:v>640</c:v>
                </c:pt>
                <c:pt idx="46">
                  <c:v>632</c:v>
                </c:pt>
                <c:pt idx="47">
                  <c:v>624</c:v>
                </c:pt>
                <c:pt idx="48">
                  <c:v>616</c:v>
                </c:pt>
                <c:pt idx="49">
                  <c:v>608</c:v>
                </c:pt>
                <c:pt idx="50">
                  <c:v>600</c:v>
                </c:pt>
                <c:pt idx="51">
                  <c:v>592</c:v>
                </c:pt>
                <c:pt idx="52">
                  <c:v>584</c:v>
                </c:pt>
                <c:pt idx="53">
                  <c:v>576</c:v>
                </c:pt>
                <c:pt idx="54">
                  <c:v>568</c:v>
                </c:pt>
                <c:pt idx="55">
                  <c:v>560</c:v>
                </c:pt>
                <c:pt idx="56">
                  <c:v>552</c:v>
                </c:pt>
                <c:pt idx="57">
                  <c:v>544</c:v>
                </c:pt>
                <c:pt idx="58">
                  <c:v>536</c:v>
                </c:pt>
                <c:pt idx="59">
                  <c:v>528</c:v>
                </c:pt>
                <c:pt idx="60">
                  <c:v>520</c:v>
                </c:pt>
                <c:pt idx="61">
                  <c:v>512</c:v>
                </c:pt>
                <c:pt idx="62">
                  <c:v>504</c:v>
                </c:pt>
                <c:pt idx="63">
                  <c:v>496</c:v>
                </c:pt>
                <c:pt idx="64">
                  <c:v>488</c:v>
                </c:pt>
                <c:pt idx="65">
                  <c:v>480</c:v>
                </c:pt>
                <c:pt idx="66">
                  <c:v>472</c:v>
                </c:pt>
                <c:pt idx="67">
                  <c:v>464</c:v>
                </c:pt>
                <c:pt idx="68">
                  <c:v>456</c:v>
                </c:pt>
                <c:pt idx="69">
                  <c:v>448</c:v>
                </c:pt>
                <c:pt idx="70">
                  <c:v>440</c:v>
                </c:pt>
                <c:pt idx="71">
                  <c:v>432</c:v>
                </c:pt>
                <c:pt idx="72">
                  <c:v>424</c:v>
                </c:pt>
                <c:pt idx="73">
                  <c:v>416</c:v>
                </c:pt>
                <c:pt idx="74">
                  <c:v>408</c:v>
                </c:pt>
                <c:pt idx="75">
                  <c:v>400</c:v>
                </c:pt>
                <c:pt idx="76">
                  <c:v>392</c:v>
                </c:pt>
                <c:pt idx="77">
                  <c:v>384</c:v>
                </c:pt>
                <c:pt idx="78">
                  <c:v>376</c:v>
                </c:pt>
                <c:pt idx="79">
                  <c:v>368</c:v>
                </c:pt>
                <c:pt idx="80">
                  <c:v>360</c:v>
                </c:pt>
                <c:pt idx="81">
                  <c:v>352</c:v>
                </c:pt>
                <c:pt idx="82">
                  <c:v>344</c:v>
                </c:pt>
                <c:pt idx="83">
                  <c:v>336</c:v>
                </c:pt>
                <c:pt idx="84">
                  <c:v>328</c:v>
                </c:pt>
                <c:pt idx="85">
                  <c:v>320</c:v>
                </c:pt>
                <c:pt idx="86">
                  <c:v>312</c:v>
                </c:pt>
                <c:pt idx="87">
                  <c:v>304</c:v>
                </c:pt>
                <c:pt idx="88">
                  <c:v>296</c:v>
                </c:pt>
                <c:pt idx="89">
                  <c:v>288</c:v>
                </c:pt>
                <c:pt idx="90">
                  <c:v>280</c:v>
                </c:pt>
                <c:pt idx="91">
                  <c:v>272</c:v>
                </c:pt>
                <c:pt idx="92">
                  <c:v>264</c:v>
                </c:pt>
                <c:pt idx="93">
                  <c:v>256</c:v>
                </c:pt>
                <c:pt idx="94">
                  <c:v>248</c:v>
                </c:pt>
                <c:pt idx="95">
                  <c:v>240</c:v>
                </c:pt>
                <c:pt idx="96">
                  <c:v>232</c:v>
                </c:pt>
                <c:pt idx="97">
                  <c:v>224</c:v>
                </c:pt>
                <c:pt idx="98">
                  <c:v>216</c:v>
                </c:pt>
                <c:pt idx="99">
                  <c:v>208</c:v>
                </c:pt>
                <c:pt idx="100">
                  <c:v>200</c:v>
                </c:pt>
              </c:numCache>
            </c:numRef>
          </c:yVal>
        </c:ser>
        <c:ser>
          <c:idx val="1"/>
          <c:order val="1"/>
          <c:tx>
            <c:v>IC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basic!$F$13:$F$113</c:f>
              <c:numCache>
                <c:formatCode>General</c:formatCode>
                <c:ptCount val="101"/>
                <c:pt idx="1">
                  <c:v>4303.3148291193538</c:v>
                </c:pt>
                <c:pt idx="2">
                  <c:v>3042.9030972509213</c:v>
                </c:pt>
                <c:pt idx="3">
                  <c:v>2484.519974999766</c:v>
                </c:pt>
                <c:pt idx="4">
                  <c:v>2151.6574145596769</c:v>
                </c:pt>
                <c:pt idx="5">
                  <c:v>1924.5008972987541</c:v>
                </c:pt>
                <c:pt idx="6">
                  <c:v>1756.820922315766</c:v>
                </c:pt>
                <c:pt idx="7">
                  <c:v>1626.5001215808893</c:v>
                </c:pt>
                <c:pt idx="8">
                  <c:v>1521.4515486254606</c:v>
                </c:pt>
                <c:pt idx="9">
                  <c:v>1434.4382763731162</c:v>
                </c:pt>
                <c:pt idx="10">
                  <c:v>1360.8276348795432</c:v>
                </c:pt>
                <c:pt idx="11">
                  <c:v>1297.4982402692044</c:v>
                </c:pt>
                <c:pt idx="12">
                  <c:v>1242.2599874998839</c:v>
                </c:pt>
                <c:pt idx="13">
                  <c:v>1193.5247900657212</c:v>
                </c:pt>
                <c:pt idx="14">
                  <c:v>1150.1092655705897</c:v>
                </c:pt>
                <c:pt idx="15">
                  <c:v>1111.1111111111104</c:v>
                </c:pt>
                <c:pt idx="16">
                  <c:v>1075.8287072798382</c:v>
                </c:pt>
                <c:pt idx="17">
                  <c:v>1043.7071518085834</c:v>
                </c:pt>
                <c:pt idx="18">
                  <c:v>1014.3010324169744</c:v>
                </c:pt>
                <c:pt idx="19">
                  <c:v>987.24812959848782</c:v>
                </c:pt>
                <c:pt idx="20">
                  <c:v>962.25044864937615</c:v>
                </c:pt>
                <c:pt idx="21">
                  <c:v>939.06028303168569</c:v>
                </c:pt>
                <c:pt idx="22">
                  <c:v>917.46980427196672</c:v>
                </c:pt>
                <c:pt idx="23">
                  <c:v>897.30317009694295</c:v>
                </c:pt>
                <c:pt idx="24">
                  <c:v>878.41046115788288</c:v>
                </c:pt>
                <c:pt idx="25">
                  <c:v>860.66296582387076</c:v>
                </c:pt>
                <c:pt idx="26">
                  <c:v>843.94947256972193</c:v>
                </c:pt>
                <c:pt idx="27">
                  <c:v>828.17332499992244</c:v>
                </c:pt>
                <c:pt idx="28">
                  <c:v>813.25006079044454</c:v>
                </c:pt>
                <c:pt idx="29">
                  <c:v>799.10550247564038</c:v>
                </c:pt>
                <c:pt idx="30">
                  <c:v>785.6742013183856</c:v>
                </c:pt>
                <c:pt idx="31">
                  <c:v>772.89815960028113</c:v>
                </c:pt>
                <c:pt idx="32">
                  <c:v>760.72577431273089</c:v>
                </c:pt>
                <c:pt idx="33">
                  <c:v>749.11095829249177</c:v>
                </c:pt>
                <c:pt idx="34">
                  <c:v>738.01240461674604</c:v>
                </c:pt>
                <c:pt idx="35">
                  <c:v>727.39296745330785</c:v>
                </c:pt>
                <c:pt idx="36">
                  <c:v>717.21913818655878</c:v>
                </c:pt>
                <c:pt idx="37">
                  <c:v>707.46059996334805</c:v>
                </c:pt>
                <c:pt idx="38">
                  <c:v>698.08984715282622</c:v>
                </c:pt>
                <c:pt idx="39">
                  <c:v>689.08185882893656</c:v>
                </c:pt>
                <c:pt idx="40">
                  <c:v>680.41381743977092</c:v>
                </c:pt>
                <c:pt idx="41">
                  <c:v>672.0648654545937</c:v>
                </c:pt>
                <c:pt idx="42">
                  <c:v>664.01589407466292</c:v>
                </c:pt>
                <c:pt idx="43">
                  <c:v>656.24935913179797</c:v>
                </c:pt>
                <c:pt idx="44">
                  <c:v>648.74912013460266</c:v>
                </c:pt>
                <c:pt idx="45">
                  <c:v>641.50029909958448</c:v>
                </c:pt>
                <c:pt idx="46">
                  <c:v>634.48915635573439</c:v>
                </c:pt>
                <c:pt idx="47">
                  <c:v>627.70298096225849</c:v>
                </c:pt>
                <c:pt idx="48">
                  <c:v>621.12999374994138</c:v>
                </c:pt>
                <c:pt idx="49">
                  <c:v>614.7592613027648</c:v>
                </c:pt>
                <c:pt idx="50">
                  <c:v>608.58061945018471</c:v>
                </c:pt>
                <c:pt idx="51">
                  <c:v>602.58460505182234</c:v>
                </c:pt>
                <c:pt idx="52">
                  <c:v>596.76239503286104</c:v>
                </c:pt>
                <c:pt idx="53">
                  <c:v>591.10575177659007</c:v>
                </c:pt>
                <c:pt idx="54">
                  <c:v>585.60697410525518</c:v>
                </c:pt>
                <c:pt idx="55">
                  <c:v>580.2588531856594</c:v>
                </c:pt>
                <c:pt idx="56">
                  <c:v>575.05463278529533</c:v>
                </c:pt>
                <c:pt idx="57">
                  <c:v>569.98797338064117</c:v>
                </c:pt>
                <c:pt idx="58">
                  <c:v>565.05291968400877</c:v>
                </c:pt>
                <c:pt idx="59">
                  <c:v>560.243871210679</c:v>
                </c:pt>
                <c:pt idx="60">
                  <c:v>555.55555555555566</c:v>
                </c:pt>
                <c:pt idx="61">
                  <c:v>550.9830040894052</c:v>
                </c:pt>
                <c:pt idx="62">
                  <c:v>546.52152981996073</c:v>
                </c:pt>
                <c:pt idx="63">
                  <c:v>542.16670719362958</c:v>
                </c:pt>
                <c:pt idx="64">
                  <c:v>537.91435363991957</c:v>
                </c:pt>
                <c:pt idx="65">
                  <c:v>533.76051268362392</c:v>
                </c:pt>
                <c:pt idx="66">
                  <c:v>529.70143846977339</c:v>
                </c:pt>
                <c:pt idx="67">
                  <c:v>525.73358156376037</c:v>
                </c:pt>
                <c:pt idx="68">
                  <c:v>521.85357590429123</c:v>
                </c:pt>
                <c:pt idx="69">
                  <c:v>518.05822680017422</c:v>
                </c:pt>
                <c:pt idx="70">
                  <c:v>514.34449987363917</c:v>
                </c:pt>
                <c:pt idx="71">
                  <c:v>510.70951086324635</c:v>
                </c:pt>
                <c:pt idx="72">
                  <c:v>507.1505162084876</c:v>
                </c:pt>
                <c:pt idx="73">
                  <c:v>503.66490434624978</c:v>
                </c:pt>
                <c:pt idx="74">
                  <c:v>500.2501876563872</c:v>
                </c:pt>
                <c:pt idx="75">
                  <c:v>496.90399499995311</c:v>
                </c:pt>
                <c:pt idx="76">
                  <c:v>493.6240647992434</c:v>
                </c:pt>
                <c:pt idx="77">
                  <c:v>490.40823861374992</c:v>
                </c:pt>
                <c:pt idx="78">
                  <c:v>487.25445517057182</c:v>
                </c:pt>
                <c:pt idx="79">
                  <c:v>484.1607448117723</c:v>
                </c:pt>
                <c:pt idx="80">
                  <c:v>481.12522432468847</c:v>
                </c:pt>
                <c:pt idx="81">
                  <c:v>478.14609212437279</c:v>
                </c:pt>
                <c:pt idx="82">
                  <c:v>475.22162376016746</c:v>
                </c:pt>
                <c:pt idx="83">
                  <c:v>472.35016772094616</c:v>
                </c:pt>
                <c:pt idx="84">
                  <c:v>469.53014151584239</c:v>
                </c:pt>
                <c:pt idx="85">
                  <c:v>466.76002800933679</c:v>
                </c:pt>
                <c:pt idx="86">
                  <c:v>464.03837199142032</c:v>
                </c:pt>
                <c:pt idx="87">
                  <c:v>461.36377696522186</c:v>
                </c:pt>
                <c:pt idx="88">
                  <c:v>458.7349021359833</c:v>
                </c:pt>
                <c:pt idx="89">
                  <c:v>456.15045958664473</c:v>
                </c:pt>
                <c:pt idx="90">
                  <c:v>453.60921162651471</c:v>
                </c:pt>
                <c:pt idx="91">
                  <c:v>451.10996830063925</c:v>
                </c:pt>
                <c:pt idx="92">
                  <c:v>448.65158504847102</c:v>
                </c:pt>
                <c:pt idx="93">
                  <c:v>446.23296050138839</c:v>
                </c:pt>
                <c:pt idx="94">
                  <c:v>443.85303440942289</c:v>
                </c:pt>
                <c:pt idx="95">
                  <c:v>441.51078568834794</c:v>
                </c:pt>
                <c:pt idx="96">
                  <c:v>439.20523057894178</c:v>
                </c:pt>
                <c:pt idx="97">
                  <c:v>436.93542091089677</c:v>
                </c:pt>
                <c:pt idx="98">
                  <c:v>434.70044246441768</c:v>
                </c:pt>
                <c:pt idx="99">
                  <c:v>432.49941342306835</c:v>
                </c:pt>
                <c:pt idx="100">
                  <c:v>430.33148291193493</c:v>
                </c:pt>
              </c:numCache>
            </c:numRef>
          </c:yVal>
        </c:ser>
        <c:ser>
          <c:idx val="2"/>
          <c:order val="2"/>
          <c:tx>
            <c:v>BL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basic!$H$13:$H$113</c:f>
              <c:numCache>
                <c:formatCode>General</c:formatCode>
                <c:ptCount val="101"/>
                <c:pt idx="0">
                  <c:v>500</c:v>
                </c:pt>
                <c:pt idx="1">
                  <c:v>497</c:v>
                </c:pt>
                <c:pt idx="2">
                  <c:v>494</c:v>
                </c:pt>
                <c:pt idx="3">
                  <c:v>491</c:v>
                </c:pt>
                <c:pt idx="4">
                  <c:v>488</c:v>
                </c:pt>
                <c:pt idx="5">
                  <c:v>485</c:v>
                </c:pt>
                <c:pt idx="6">
                  <c:v>482</c:v>
                </c:pt>
                <c:pt idx="7">
                  <c:v>479</c:v>
                </c:pt>
                <c:pt idx="8">
                  <c:v>476</c:v>
                </c:pt>
                <c:pt idx="9">
                  <c:v>473</c:v>
                </c:pt>
                <c:pt idx="10">
                  <c:v>470</c:v>
                </c:pt>
                <c:pt idx="11">
                  <c:v>467</c:v>
                </c:pt>
                <c:pt idx="12">
                  <c:v>464</c:v>
                </c:pt>
                <c:pt idx="13">
                  <c:v>461</c:v>
                </c:pt>
                <c:pt idx="14">
                  <c:v>458</c:v>
                </c:pt>
                <c:pt idx="15">
                  <c:v>455</c:v>
                </c:pt>
                <c:pt idx="16">
                  <c:v>452</c:v>
                </c:pt>
                <c:pt idx="17">
                  <c:v>449</c:v>
                </c:pt>
                <c:pt idx="18">
                  <c:v>446</c:v>
                </c:pt>
                <c:pt idx="19">
                  <c:v>443</c:v>
                </c:pt>
                <c:pt idx="20">
                  <c:v>440</c:v>
                </c:pt>
                <c:pt idx="21">
                  <c:v>437</c:v>
                </c:pt>
                <c:pt idx="22">
                  <c:v>434</c:v>
                </c:pt>
                <c:pt idx="23">
                  <c:v>431</c:v>
                </c:pt>
                <c:pt idx="24">
                  <c:v>428</c:v>
                </c:pt>
                <c:pt idx="25">
                  <c:v>425</c:v>
                </c:pt>
                <c:pt idx="26">
                  <c:v>422</c:v>
                </c:pt>
                <c:pt idx="27">
                  <c:v>419</c:v>
                </c:pt>
                <c:pt idx="28">
                  <c:v>416</c:v>
                </c:pt>
                <c:pt idx="29">
                  <c:v>413</c:v>
                </c:pt>
                <c:pt idx="30">
                  <c:v>410</c:v>
                </c:pt>
                <c:pt idx="31">
                  <c:v>407</c:v>
                </c:pt>
                <c:pt idx="32">
                  <c:v>404</c:v>
                </c:pt>
                <c:pt idx="33">
                  <c:v>401</c:v>
                </c:pt>
                <c:pt idx="34">
                  <c:v>398</c:v>
                </c:pt>
                <c:pt idx="35">
                  <c:v>395</c:v>
                </c:pt>
                <c:pt idx="36">
                  <c:v>392</c:v>
                </c:pt>
                <c:pt idx="37">
                  <c:v>389</c:v>
                </c:pt>
                <c:pt idx="38">
                  <c:v>386</c:v>
                </c:pt>
                <c:pt idx="39">
                  <c:v>383</c:v>
                </c:pt>
                <c:pt idx="40">
                  <c:v>380</c:v>
                </c:pt>
                <c:pt idx="41">
                  <c:v>377</c:v>
                </c:pt>
                <c:pt idx="42">
                  <c:v>374</c:v>
                </c:pt>
                <c:pt idx="43">
                  <c:v>371</c:v>
                </c:pt>
                <c:pt idx="44">
                  <c:v>368</c:v>
                </c:pt>
                <c:pt idx="45">
                  <c:v>365</c:v>
                </c:pt>
                <c:pt idx="46">
                  <c:v>362</c:v>
                </c:pt>
                <c:pt idx="47">
                  <c:v>359</c:v>
                </c:pt>
                <c:pt idx="48">
                  <c:v>356</c:v>
                </c:pt>
                <c:pt idx="49">
                  <c:v>353</c:v>
                </c:pt>
                <c:pt idx="50">
                  <c:v>350</c:v>
                </c:pt>
                <c:pt idx="51">
                  <c:v>347</c:v>
                </c:pt>
                <c:pt idx="52">
                  <c:v>344</c:v>
                </c:pt>
                <c:pt idx="53">
                  <c:v>341</c:v>
                </c:pt>
                <c:pt idx="54">
                  <c:v>338</c:v>
                </c:pt>
                <c:pt idx="55">
                  <c:v>335</c:v>
                </c:pt>
                <c:pt idx="56">
                  <c:v>332</c:v>
                </c:pt>
                <c:pt idx="57">
                  <c:v>329</c:v>
                </c:pt>
                <c:pt idx="58">
                  <c:v>326</c:v>
                </c:pt>
                <c:pt idx="59">
                  <c:v>323</c:v>
                </c:pt>
                <c:pt idx="60">
                  <c:v>320</c:v>
                </c:pt>
                <c:pt idx="61">
                  <c:v>317</c:v>
                </c:pt>
                <c:pt idx="62">
                  <c:v>314</c:v>
                </c:pt>
                <c:pt idx="63">
                  <c:v>311</c:v>
                </c:pt>
                <c:pt idx="64">
                  <c:v>308</c:v>
                </c:pt>
                <c:pt idx="65">
                  <c:v>305</c:v>
                </c:pt>
                <c:pt idx="66">
                  <c:v>302</c:v>
                </c:pt>
                <c:pt idx="67">
                  <c:v>299</c:v>
                </c:pt>
                <c:pt idx="68">
                  <c:v>296</c:v>
                </c:pt>
                <c:pt idx="69">
                  <c:v>293</c:v>
                </c:pt>
                <c:pt idx="70">
                  <c:v>290</c:v>
                </c:pt>
                <c:pt idx="71">
                  <c:v>287</c:v>
                </c:pt>
                <c:pt idx="72">
                  <c:v>284</c:v>
                </c:pt>
                <c:pt idx="73">
                  <c:v>281</c:v>
                </c:pt>
                <c:pt idx="74">
                  <c:v>278</c:v>
                </c:pt>
                <c:pt idx="75">
                  <c:v>275</c:v>
                </c:pt>
                <c:pt idx="76">
                  <c:v>272</c:v>
                </c:pt>
                <c:pt idx="77">
                  <c:v>269</c:v>
                </c:pt>
                <c:pt idx="78">
                  <c:v>266</c:v>
                </c:pt>
                <c:pt idx="79">
                  <c:v>263</c:v>
                </c:pt>
                <c:pt idx="80">
                  <c:v>260</c:v>
                </c:pt>
                <c:pt idx="81">
                  <c:v>257</c:v>
                </c:pt>
                <c:pt idx="82">
                  <c:v>254</c:v>
                </c:pt>
                <c:pt idx="83">
                  <c:v>251</c:v>
                </c:pt>
                <c:pt idx="84">
                  <c:v>248</c:v>
                </c:pt>
                <c:pt idx="85">
                  <c:v>245</c:v>
                </c:pt>
                <c:pt idx="86">
                  <c:v>242</c:v>
                </c:pt>
                <c:pt idx="87">
                  <c:v>239</c:v>
                </c:pt>
                <c:pt idx="88">
                  <c:v>236</c:v>
                </c:pt>
                <c:pt idx="89">
                  <c:v>233</c:v>
                </c:pt>
                <c:pt idx="90">
                  <c:v>230</c:v>
                </c:pt>
                <c:pt idx="91">
                  <c:v>227</c:v>
                </c:pt>
                <c:pt idx="92">
                  <c:v>224</c:v>
                </c:pt>
                <c:pt idx="93">
                  <c:v>221</c:v>
                </c:pt>
                <c:pt idx="94">
                  <c:v>218</c:v>
                </c:pt>
                <c:pt idx="95">
                  <c:v>215</c:v>
                </c:pt>
                <c:pt idx="96">
                  <c:v>212</c:v>
                </c:pt>
                <c:pt idx="97">
                  <c:v>209</c:v>
                </c:pt>
                <c:pt idx="98">
                  <c:v>206</c:v>
                </c:pt>
                <c:pt idx="99">
                  <c:v>203</c:v>
                </c:pt>
                <c:pt idx="100">
                  <c:v>200</c:v>
                </c:pt>
              </c:numCache>
            </c:numRef>
          </c:yVal>
        </c:ser>
        <c:ser>
          <c:idx val="3"/>
          <c:order val="3"/>
          <c:tx>
            <c:v>IC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basic!$I$13:$I$113</c:f>
              <c:numCache>
                <c:formatCode>General</c:formatCode>
                <c:ptCount val="101"/>
                <c:pt idx="1">
                  <c:v>2484.519974999766</c:v>
                </c:pt>
                <c:pt idx="2">
                  <c:v>1756.820922315766</c:v>
                </c:pt>
                <c:pt idx="3">
                  <c:v>1434.4382763731162</c:v>
                </c:pt>
                <c:pt idx="4">
                  <c:v>1242.2599874998818</c:v>
                </c:pt>
                <c:pt idx="5">
                  <c:v>1111.1111111111104</c:v>
                </c:pt>
                <c:pt idx="6">
                  <c:v>1014.3010324169744</c:v>
                </c:pt>
                <c:pt idx="7">
                  <c:v>939.06028303168409</c:v>
                </c:pt>
                <c:pt idx="8">
                  <c:v>878.41046115788288</c:v>
                </c:pt>
                <c:pt idx="9">
                  <c:v>828.17332499992176</c:v>
                </c:pt>
                <c:pt idx="10">
                  <c:v>785.6742013183856</c:v>
                </c:pt>
                <c:pt idx="11">
                  <c:v>749.11095829249041</c:v>
                </c:pt>
                <c:pt idx="12">
                  <c:v>717.2191381865581</c:v>
                </c:pt>
                <c:pt idx="13">
                  <c:v>689.08185882893531</c:v>
                </c:pt>
                <c:pt idx="14">
                  <c:v>664.01589407466292</c:v>
                </c:pt>
                <c:pt idx="15">
                  <c:v>641.50029909958334</c:v>
                </c:pt>
                <c:pt idx="16">
                  <c:v>621.12999374994138</c:v>
                </c:pt>
                <c:pt idx="17">
                  <c:v>602.58460505182234</c:v>
                </c:pt>
                <c:pt idx="18">
                  <c:v>585.60697410525518</c:v>
                </c:pt>
                <c:pt idx="19">
                  <c:v>569.98797338064117</c:v>
                </c:pt>
                <c:pt idx="20">
                  <c:v>555.55555555555566</c:v>
                </c:pt>
                <c:pt idx="21">
                  <c:v>542.16670719362912</c:v>
                </c:pt>
                <c:pt idx="22">
                  <c:v>529.70143846977339</c:v>
                </c:pt>
                <c:pt idx="23">
                  <c:v>518.05822680017422</c:v>
                </c:pt>
                <c:pt idx="24">
                  <c:v>507.15051620848669</c:v>
                </c:pt>
                <c:pt idx="25">
                  <c:v>496.90399499995311</c:v>
                </c:pt>
                <c:pt idx="26">
                  <c:v>487.25445517057182</c:v>
                </c:pt>
                <c:pt idx="27">
                  <c:v>478.14609212437193</c:v>
                </c:pt>
                <c:pt idx="28">
                  <c:v>469.53014151584239</c:v>
                </c:pt>
                <c:pt idx="29">
                  <c:v>461.36377696522186</c:v>
                </c:pt>
                <c:pt idx="30">
                  <c:v>453.60921162651431</c:v>
                </c:pt>
                <c:pt idx="31">
                  <c:v>446.23296050138799</c:v>
                </c:pt>
                <c:pt idx="32">
                  <c:v>439.20523057894178</c:v>
                </c:pt>
                <c:pt idx="33">
                  <c:v>432.49941342306795</c:v>
                </c:pt>
                <c:pt idx="34">
                  <c:v>426.09166047076104</c:v>
                </c:pt>
                <c:pt idx="35">
                  <c:v>419.9605255658081</c:v>
                </c:pt>
                <c:pt idx="36">
                  <c:v>414.08666249996122</c:v>
                </c:pt>
                <c:pt idx="37">
                  <c:v>408.45256782989327</c:v>
                </c:pt>
                <c:pt idx="38">
                  <c:v>403.04236117222865</c:v>
                </c:pt>
                <c:pt idx="39">
                  <c:v>397.84159668857399</c:v>
                </c:pt>
                <c:pt idx="40">
                  <c:v>392.83710065919314</c:v>
                </c:pt>
                <c:pt idx="41">
                  <c:v>388.01683098309911</c:v>
                </c:pt>
                <c:pt idx="42">
                  <c:v>383.36975519019683</c:v>
                </c:pt>
                <c:pt idx="43">
                  <c:v>378.88574415026306</c:v>
                </c:pt>
                <c:pt idx="44">
                  <c:v>374.55547914624583</c:v>
                </c:pt>
                <c:pt idx="45">
                  <c:v>370.37037037037032</c:v>
                </c:pt>
                <c:pt idx="46">
                  <c:v>366.32248521988163</c:v>
                </c:pt>
                <c:pt idx="47">
                  <c:v>362.40448502969025</c:v>
                </c:pt>
                <c:pt idx="48">
                  <c:v>358.60956909327933</c:v>
                </c:pt>
                <c:pt idx="49">
                  <c:v>354.93142499996685</c:v>
                </c:pt>
                <c:pt idx="50">
                  <c:v>351.36418446315315</c:v>
                </c:pt>
                <c:pt idx="51">
                  <c:v>347.90238393619404</c:v>
                </c:pt>
                <c:pt idx="52">
                  <c:v>344.54092941446794</c:v>
                </c:pt>
                <c:pt idx="53">
                  <c:v>341.2750649077505</c:v>
                </c:pt>
                <c:pt idx="54">
                  <c:v>338.10034413899137</c:v>
                </c:pt>
                <c:pt idx="55">
                  <c:v>335.01260508640377</c:v>
                </c:pt>
                <c:pt idx="56">
                  <c:v>332.00794703733146</c:v>
                </c:pt>
                <c:pt idx="57">
                  <c:v>329.08270986616253</c:v>
                </c:pt>
                <c:pt idx="58">
                  <c:v>326.23345528594621</c:v>
                </c:pt>
                <c:pt idx="59">
                  <c:v>323.45694985532339</c:v>
                </c:pt>
                <c:pt idx="60">
                  <c:v>320.75014954979224</c:v>
                </c:pt>
                <c:pt idx="61">
                  <c:v>318.11018572992685</c:v>
                </c:pt>
                <c:pt idx="62">
                  <c:v>315.53435235948052</c:v>
                </c:pt>
                <c:pt idx="63">
                  <c:v>313.02009434389487</c:v>
                </c:pt>
                <c:pt idx="64">
                  <c:v>310.56499687497092</c:v>
                </c:pt>
                <c:pt idx="65">
                  <c:v>308.16677568068297</c:v>
                </c:pt>
                <c:pt idx="66">
                  <c:v>305.82326809065574</c:v>
                </c:pt>
                <c:pt idx="67">
                  <c:v>303.53242483786295</c:v>
                </c:pt>
                <c:pt idx="68">
                  <c:v>301.29230252591111</c:v>
                </c:pt>
                <c:pt idx="69">
                  <c:v>299.10105669898064</c:v>
                </c:pt>
                <c:pt idx="70">
                  <c:v>296.95693545824935</c:v>
                </c:pt>
                <c:pt idx="71">
                  <c:v>294.85827357459743</c:v>
                </c:pt>
                <c:pt idx="72">
                  <c:v>292.80348705262782</c:v>
                </c:pt>
                <c:pt idx="73">
                  <c:v>290.79106810567424</c:v>
                </c:pt>
                <c:pt idx="74">
                  <c:v>288.8195805055758</c:v>
                </c:pt>
                <c:pt idx="75">
                  <c:v>286.88765527462346</c:v>
                </c:pt>
                <c:pt idx="76">
                  <c:v>284.99398669032053</c:v>
                </c:pt>
                <c:pt idx="77">
                  <c:v>283.13732857645857</c:v>
                </c:pt>
                <c:pt idx="78">
                  <c:v>281.31649085657415</c:v>
                </c:pt>
                <c:pt idx="79">
                  <c:v>279.5303363481263</c:v>
                </c:pt>
                <c:pt idx="80">
                  <c:v>277.77777777777777</c:v>
                </c:pt>
                <c:pt idx="81">
                  <c:v>276.05777499997407</c:v>
                </c:pt>
                <c:pt idx="82">
                  <c:v>274.36933240266382</c:v>
                </c:pt>
                <c:pt idx="83">
                  <c:v>272.71149648545321</c:v>
                </c:pt>
                <c:pt idx="84">
                  <c:v>271.08335359681479</c:v>
                </c:pt>
                <c:pt idx="85">
                  <c:v>269.48402781814769</c:v>
                </c:pt>
                <c:pt idx="86">
                  <c:v>267.91267898356233</c:v>
                </c:pt>
                <c:pt idx="87">
                  <c:v>266.3685008252134</c:v>
                </c:pt>
                <c:pt idx="88">
                  <c:v>264.85071923488664</c:v>
                </c:pt>
                <c:pt idx="89">
                  <c:v>263.35859063332066</c:v>
                </c:pt>
                <c:pt idx="90">
                  <c:v>261.89140043946202</c:v>
                </c:pt>
                <c:pt idx="91">
                  <c:v>260.44846163249747</c:v>
                </c:pt>
                <c:pt idx="92">
                  <c:v>259.02911340008711</c:v>
                </c:pt>
                <c:pt idx="93">
                  <c:v>257.63271986676006</c:v>
                </c:pt>
                <c:pt idx="94">
                  <c:v>256.25866889691264</c:v>
                </c:pt>
                <c:pt idx="95">
                  <c:v>254.90637096729094</c:v>
                </c:pt>
                <c:pt idx="96">
                  <c:v>253.57525810424355</c:v>
                </c:pt>
                <c:pt idx="97">
                  <c:v>252.26478288138875</c:v>
                </c:pt>
                <c:pt idx="98">
                  <c:v>250.97441747368083</c:v>
                </c:pt>
                <c:pt idx="99">
                  <c:v>249.70365276416362</c:v>
                </c:pt>
                <c:pt idx="100">
                  <c:v>248.45199749997656</c:v>
                </c:pt>
              </c:numCache>
            </c:numRef>
          </c:yVal>
        </c:ser>
        <c:ser>
          <c:idx val="4"/>
          <c:order val="4"/>
          <c:tx>
            <c:v>choice without tax</c:v>
          </c:tx>
          <c:marker>
            <c:symbol val="circle"/>
            <c:size val="1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basic!$F$3</c:f>
              <c:numCache>
                <c:formatCode>General</c:formatCode>
                <c:ptCount val="1"/>
                <c:pt idx="0">
                  <c:v>41.666666666666664</c:v>
                </c:pt>
              </c:numCache>
            </c:numRef>
          </c:xVal>
          <c:yVal>
            <c:numRef>
              <c:f>basic!$F$4</c:f>
              <c:numCache>
                <c:formatCode>General</c:formatCode>
                <c:ptCount val="1"/>
                <c:pt idx="0">
                  <c:v>666.66666666666674</c:v>
                </c:pt>
              </c:numCache>
            </c:numRef>
          </c:yVal>
        </c:ser>
        <c:ser>
          <c:idx val="5"/>
          <c:order val="5"/>
          <c:tx>
            <c:v>choice with wage tax</c:v>
          </c:tx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basic!$I$3</c:f>
              <c:numCache>
                <c:formatCode>General</c:formatCode>
                <c:ptCount val="1"/>
                <c:pt idx="0">
                  <c:v>55.55555555555555</c:v>
                </c:pt>
              </c:numCache>
            </c:numRef>
          </c:xVal>
          <c:yVal>
            <c:numRef>
              <c:f>basic!$I$4</c:f>
              <c:numCache>
                <c:formatCode>General</c:formatCode>
                <c:ptCount val="1"/>
                <c:pt idx="0">
                  <c:v>333.33333333333337</c:v>
                </c:pt>
              </c:numCache>
            </c:numRef>
          </c:yVal>
        </c:ser>
        <c:axId val="65869696"/>
        <c:axId val="65884160"/>
      </c:scatterChart>
      <c:valAx>
        <c:axId val="65869696"/>
        <c:scaling>
          <c:orientation val="minMax"/>
          <c:max val="100"/>
          <c:min val="0"/>
        </c:scaling>
        <c:axPos val="b"/>
        <c:majorGridlines/>
        <c:numFmt formatCode="General" sourceLinked="1"/>
        <c:tickLblPos val="nextTo"/>
        <c:crossAx val="65884160"/>
        <c:crosses val="autoZero"/>
        <c:crossBetween val="midCat"/>
        <c:majorUnit val="10"/>
        <c:minorUnit val="10"/>
      </c:valAx>
      <c:valAx>
        <c:axId val="65884160"/>
        <c:scaling>
          <c:orientation val="minMax"/>
          <c:max val="1000"/>
          <c:min val="0"/>
        </c:scaling>
        <c:axPos val="l"/>
        <c:majorGridlines/>
        <c:numFmt formatCode="General" sourceLinked="1"/>
        <c:tickLblPos val="nextTo"/>
        <c:crossAx val="65869696"/>
        <c:crosses val="autoZero"/>
        <c:crossBetween val="midCat"/>
        <c:majorUnit val="100"/>
        <c:minorUnit val="100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BL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variation'!$D$13:$D$113</c:f>
              <c:numCache>
                <c:formatCode>General</c:formatCode>
                <c:ptCount val="101"/>
                <c:pt idx="0">
                  <c:v>1000</c:v>
                </c:pt>
                <c:pt idx="1">
                  <c:v>992</c:v>
                </c:pt>
                <c:pt idx="2">
                  <c:v>984</c:v>
                </c:pt>
                <c:pt idx="3">
                  <c:v>976</c:v>
                </c:pt>
                <c:pt idx="4">
                  <c:v>968</c:v>
                </c:pt>
                <c:pt idx="5">
                  <c:v>960</c:v>
                </c:pt>
                <c:pt idx="6">
                  <c:v>952</c:v>
                </c:pt>
                <c:pt idx="7">
                  <c:v>944</c:v>
                </c:pt>
                <c:pt idx="8">
                  <c:v>936</c:v>
                </c:pt>
                <c:pt idx="9">
                  <c:v>928</c:v>
                </c:pt>
                <c:pt idx="10">
                  <c:v>920</c:v>
                </c:pt>
                <c:pt idx="11">
                  <c:v>912</c:v>
                </c:pt>
                <c:pt idx="12">
                  <c:v>904</c:v>
                </c:pt>
                <c:pt idx="13">
                  <c:v>896</c:v>
                </c:pt>
                <c:pt idx="14">
                  <c:v>888</c:v>
                </c:pt>
                <c:pt idx="15">
                  <c:v>880</c:v>
                </c:pt>
                <c:pt idx="16">
                  <c:v>872</c:v>
                </c:pt>
                <c:pt idx="17">
                  <c:v>864</c:v>
                </c:pt>
                <c:pt idx="18">
                  <c:v>856</c:v>
                </c:pt>
                <c:pt idx="19">
                  <c:v>848</c:v>
                </c:pt>
                <c:pt idx="20">
                  <c:v>840</c:v>
                </c:pt>
                <c:pt idx="21">
                  <c:v>832</c:v>
                </c:pt>
                <c:pt idx="22">
                  <c:v>824</c:v>
                </c:pt>
                <c:pt idx="23">
                  <c:v>816</c:v>
                </c:pt>
                <c:pt idx="24">
                  <c:v>808</c:v>
                </c:pt>
                <c:pt idx="25">
                  <c:v>800</c:v>
                </c:pt>
                <c:pt idx="26">
                  <c:v>792</c:v>
                </c:pt>
                <c:pt idx="27">
                  <c:v>784</c:v>
                </c:pt>
                <c:pt idx="28">
                  <c:v>776</c:v>
                </c:pt>
                <c:pt idx="29">
                  <c:v>768</c:v>
                </c:pt>
                <c:pt idx="30">
                  <c:v>760</c:v>
                </c:pt>
                <c:pt idx="31">
                  <c:v>752</c:v>
                </c:pt>
                <c:pt idx="32">
                  <c:v>744</c:v>
                </c:pt>
                <c:pt idx="33">
                  <c:v>736</c:v>
                </c:pt>
                <c:pt idx="34">
                  <c:v>728</c:v>
                </c:pt>
                <c:pt idx="35">
                  <c:v>720</c:v>
                </c:pt>
                <c:pt idx="36">
                  <c:v>712</c:v>
                </c:pt>
                <c:pt idx="37">
                  <c:v>704</c:v>
                </c:pt>
                <c:pt idx="38">
                  <c:v>696</c:v>
                </c:pt>
                <c:pt idx="39">
                  <c:v>688</c:v>
                </c:pt>
                <c:pt idx="40">
                  <c:v>680</c:v>
                </c:pt>
                <c:pt idx="41">
                  <c:v>672</c:v>
                </c:pt>
                <c:pt idx="42">
                  <c:v>664</c:v>
                </c:pt>
                <c:pt idx="43">
                  <c:v>656</c:v>
                </c:pt>
                <c:pt idx="44">
                  <c:v>648</c:v>
                </c:pt>
                <c:pt idx="45">
                  <c:v>640</c:v>
                </c:pt>
                <c:pt idx="46">
                  <c:v>632</c:v>
                </c:pt>
                <c:pt idx="47">
                  <c:v>624</c:v>
                </c:pt>
                <c:pt idx="48">
                  <c:v>616</c:v>
                </c:pt>
                <c:pt idx="49">
                  <c:v>608</c:v>
                </c:pt>
                <c:pt idx="50">
                  <c:v>600</c:v>
                </c:pt>
                <c:pt idx="51">
                  <c:v>592</c:v>
                </c:pt>
                <c:pt idx="52">
                  <c:v>584</c:v>
                </c:pt>
                <c:pt idx="53">
                  <c:v>576</c:v>
                </c:pt>
                <c:pt idx="54">
                  <c:v>568</c:v>
                </c:pt>
                <c:pt idx="55">
                  <c:v>560</c:v>
                </c:pt>
                <c:pt idx="56">
                  <c:v>552</c:v>
                </c:pt>
                <c:pt idx="57">
                  <c:v>544</c:v>
                </c:pt>
                <c:pt idx="58">
                  <c:v>536</c:v>
                </c:pt>
                <c:pt idx="59">
                  <c:v>528</c:v>
                </c:pt>
                <c:pt idx="60">
                  <c:v>520</c:v>
                </c:pt>
                <c:pt idx="61">
                  <c:v>512</c:v>
                </c:pt>
                <c:pt idx="62">
                  <c:v>504</c:v>
                </c:pt>
                <c:pt idx="63">
                  <c:v>496</c:v>
                </c:pt>
                <c:pt idx="64">
                  <c:v>488</c:v>
                </c:pt>
                <c:pt idx="65">
                  <c:v>480</c:v>
                </c:pt>
                <c:pt idx="66">
                  <c:v>472</c:v>
                </c:pt>
                <c:pt idx="67">
                  <c:v>464</c:v>
                </c:pt>
                <c:pt idx="68">
                  <c:v>456</c:v>
                </c:pt>
                <c:pt idx="69">
                  <c:v>448</c:v>
                </c:pt>
                <c:pt idx="70">
                  <c:v>440</c:v>
                </c:pt>
                <c:pt idx="71">
                  <c:v>432</c:v>
                </c:pt>
                <c:pt idx="72">
                  <c:v>424</c:v>
                </c:pt>
                <c:pt idx="73">
                  <c:v>416</c:v>
                </c:pt>
                <c:pt idx="74">
                  <c:v>408</c:v>
                </c:pt>
                <c:pt idx="75">
                  <c:v>400</c:v>
                </c:pt>
                <c:pt idx="76">
                  <c:v>392</c:v>
                </c:pt>
                <c:pt idx="77">
                  <c:v>384</c:v>
                </c:pt>
                <c:pt idx="78">
                  <c:v>376</c:v>
                </c:pt>
                <c:pt idx="79">
                  <c:v>368</c:v>
                </c:pt>
                <c:pt idx="80">
                  <c:v>360</c:v>
                </c:pt>
                <c:pt idx="81">
                  <c:v>352</c:v>
                </c:pt>
                <c:pt idx="82">
                  <c:v>344</c:v>
                </c:pt>
                <c:pt idx="83">
                  <c:v>336</c:v>
                </c:pt>
                <c:pt idx="84">
                  <c:v>328</c:v>
                </c:pt>
                <c:pt idx="85">
                  <c:v>320</c:v>
                </c:pt>
                <c:pt idx="86">
                  <c:v>312</c:v>
                </c:pt>
                <c:pt idx="87">
                  <c:v>304</c:v>
                </c:pt>
                <c:pt idx="88">
                  <c:v>296</c:v>
                </c:pt>
                <c:pt idx="89">
                  <c:v>288</c:v>
                </c:pt>
                <c:pt idx="90">
                  <c:v>280</c:v>
                </c:pt>
                <c:pt idx="91">
                  <c:v>272</c:v>
                </c:pt>
                <c:pt idx="92">
                  <c:v>264</c:v>
                </c:pt>
                <c:pt idx="93">
                  <c:v>256</c:v>
                </c:pt>
                <c:pt idx="94">
                  <c:v>248</c:v>
                </c:pt>
                <c:pt idx="95">
                  <c:v>240</c:v>
                </c:pt>
                <c:pt idx="96">
                  <c:v>232</c:v>
                </c:pt>
                <c:pt idx="97">
                  <c:v>224</c:v>
                </c:pt>
                <c:pt idx="98">
                  <c:v>216</c:v>
                </c:pt>
                <c:pt idx="99">
                  <c:v>208</c:v>
                </c:pt>
                <c:pt idx="100">
                  <c:v>200</c:v>
                </c:pt>
              </c:numCache>
            </c:numRef>
          </c:yVal>
        </c:ser>
        <c:ser>
          <c:idx val="1"/>
          <c:order val="1"/>
          <c:tx>
            <c:v>IC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variation'!$E$13:$E$113</c:f>
              <c:numCache>
                <c:formatCode>General</c:formatCode>
                <c:ptCount val="101"/>
                <c:pt idx="1">
                  <c:v>4303.3148291193538</c:v>
                </c:pt>
                <c:pt idx="2">
                  <c:v>3042.9030972509213</c:v>
                </c:pt>
                <c:pt idx="3">
                  <c:v>2484.519974999766</c:v>
                </c:pt>
                <c:pt idx="4">
                  <c:v>2151.6574145596769</c:v>
                </c:pt>
                <c:pt idx="5">
                  <c:v>1924.5008972987541</c:v>
                </c:pt>
                <c:pt idx="6">
                  <c:v>1756.820922315766</c:v>
                </c:pt>
                <c:pt idx="7">
                  <c:v>1626.5001215808893</c:v>
                </c:pt>
                <c:pt idx="8">
                  <c:v>1521.4515486254606</c:v>
                </c:pt>
                <c:pt idx="9">
                  <c:v>1434.4382763731162</c:v>
                </c:pt>
                <c:pt idx="10">
                  <c:v>1360.8276348795432</c:v>
                </c:pt>
                <c:pt idx="11">
                  <c:v>1297.4982402692044</c:v>
                </c:pt>
                <c:pt idx="12">
                  <c:v>1242.2599874998839</c:v>
                </c:pt>
                <c:pt idx="13">
                  <c:v>1193.5247900657212</c:v>
                </c:pt>
                <c:pt idx="14">
                  <c:v>1150.1092655705897</c:v>
                </c:pt>
                <c:pt idx="15">
                  <c:v>1111.1111111111104</c:v>
                </c:pt>
                <c:pt idx="16">
                  <c:v>1075.8287072798382</c:v>
                </c:pt>
                <c:pt idx="17">
                  <c:v>1043.7071518085834</c:v>
                </c:pt>
                <c:pt idx="18">
                  <c:v>1014.3010324169744</c:v>
                </c:pt>
                <c:pt idx="19">
                  <c:v>987.24812959848782</c:v>
                </c:pt>
                <c:pt idx="20">
                  <c:v>962.25044864937615</c:v>
                </c:pt>
                <c:pt idx="21">
                  <c:v>939.06028303168569</c:v>
                </c:pt>
                <c:pt idx="22">
                  <c:v>917.46980427196672</c:v>
                </c:pt>
                <c:pt idx="23">
                  <c:v>897.30317009694295</c:v>
                </c:pt>
                <c:pt idx="24">
                  <c:v>878.41046115788288</c:v>
                </c:pt>
                <c:pt idx="25">
                  <c:v>860.66296582387076</c:v>
                </c:pt>
                <c:pt idx="26">
                  <c:v>843.94947256972193</c:v>
                </c:pt>
                <c:pt idx="27">
                  <c:v>828.17332499992244</c:v>
                </c:pt>
                <c:pt idx="28">
                  <c:v>813.25006079044454</c:v>
                </c:pt>
                <c:pt idx="29">
                  <c:v>799.10550247564038</c:v>
                </c:pt>
                <c:pt idx="30">
                  <c:v>785.6742013183856</c:v>
                </c:pt>
                <c:pt idx="31">
                  <c:v>772.89815960028113</c:v>
                </c:pt>
                <c:pt idx="32">
                  <c:v>760.72577431273089</c:v>
                </c:pt>
                <c:pt idx="33">
                  <c:v>749.11095829249177</c:v>
                </c:pt>
                <c:pt idx="34">
                  <c:v>738.01240461674604</c:v>
                </c:pt>
                <c:pt idx="35">
                  <c:v>727.39296745330785</c:v>
                </c:pt>
                <c:pt idx="36">
                  <c:v>717.21913818655878</c:v>
                </c:pt>
                <c:pt idx="37">
                  <c:v>707.46059996334805</c:v>
                </c:pt>
                <c:pt idx="38">
                  <c:v>698.08984715282622</c:v>
                </c:pt>
                <c:pt idx="39">
                  <c:v>689.08185882893656</c:v>
                </c:pt>
                <c:pt idx="40">
                  <c:v>680.41381743977092</c:v>
                </c:pt>
                <c:pt idx="41">
                  <c:v>672.0648654545937</c:v>
                </c:pt>
                <c:pt idx="42">
                  <c:v>664.01589407466292</c:v>
                </c:pt>
                <c:pt idx="43">
                  <c:v>656.24935913179797</c:v>
                </c:pt>
                <c:pt idx="44">
                  <c:v>648.74912013460266</c:v>
                </c:pt>
                <c:pt idx="45">
                  <c:v>641.50029909958448</c:v>
                </c:pt>
                <c:pt idx="46">
                  <c:v>634.48915635573439</c:v>
                </c:pt>
                <c:pt idx="47">
                  <c:v>627.70298096225849</c:v>
                </c:pt>
                <c:pt idx="48">
                  <c:v>621.12999374994138</c:v>
                </c:pt>
                <c:pt idx="49">
                  <c:v>614.7592613027648</c:v>
                </c:pt>
                <c:pt idx="50">
                  <c:v>608.58061945018471</c:v>
                </c:pt>
                <c:pt idx="51">
                  <c:v>602.58460505182234</c:v>
                </c:pt>
                <c:pt idx="52">
                  <c:v>596.76239503286104</c:v>
                </c:pt>
                <c:pt idx="53">
                  <c:v>591.10575177659007</c:v>
                </c:pt>
                <c:pt idx="54">
                  <c:v>585.60697410525518</c:v>
                </c:pt>
                <c:pt idx="55">
                  <c:v>580.2588531856594</c:v>
                </c:pt>
                <c:pt idx="56">
                  <c:v>575.05463278529533</c:v>
                </c:pt>
                <c:pt idx="57">
                  <c:v>569.98797338064117</c:v>
                </c:pt>
                <c:pt idx="58">
                  <c:v>565.05291968400877</c:v>
                </c:pt>
                <c:pt idx="59">
                  <c:v>560.243871210679</c:v>
                </c:pt>
                <c:pt idx="60">
                  <c:v>555.55555555555566</c:v>
                </c:pt>
                <c:pt idx="61">
                  <c:v>550.9830040894052</c:v>
                </c:pt>
                <c:pt idx="62">
                  <c:v>546.52152981996073</c:v>
                </c:pt>
                <c:pt idx="63">
                  <c:v>542.16670719362958</c:v>
                </c:pt>
                <c:pt idx="64">
                  <c:v>537.91435363991957</c:v>
                </c:pt>
                <c:pt idx="65">
                  <c:v>533.76051268362392</c:v>
                </c:pt>
                <c:pt idx="66">
                  <c:v>529.70143846977339</c:v>
                </c:pt>
                <c:pt idx="67">
                  <c:v>525.73358156376037</c:v>
                </c:pt>
                <c:pt idx="68">
                  <c:v>521.85357590429123</c:v>
                </c:pt>
                <c:pt idx="69">
                  <c:v>518.05822680017422</c:v>
                </c:pt>
                <c:pt idx="70">
                  <c:v>514.34449987363917</c:v>
                </c:pt>
                <c:pt idx="71">
                  <c:v>510.70951086324635</c:v>
                </c:pt>
                <c:pt idx="72">
                  <c:v>507.1505162084876</c:v>
                </c:pt>
                <c:pt idx="73">
                  <c:v>503.66490434624978</c:v>
                </c:pt>
                <c:pt idx="74">
                  <c:v>500.2501876563872</c:v>
                </c:pt>
                <c:pt idx="75">
                  <c:v>496.90399499995311</c:v>
                </c:pt>
                <c:pt idx="76">
                  <c:v>493.6240647992434</c:v>
                </c:pt>
                <c:pt idx="77">
                  <c:v>490.40823861374992</c:v>
                </c:pt>
                <c:pt idx="78">
                  <c:v>487.25445517057182</c:v>
                </c:pt>
                <c:pt idx="79">
                  <c:v>484.1607448117723</c:v>
                </c:pt>
                <c:pt idx="80">
                  <c:v>481.12522432468847</c:v>
                </c:pt>
                <c:pt idx="81">
                  <c:v>478.14609212437279</c:v>
                </c:pt>
                <c:pt idx="82">
                  <c:v>475.22162376016746</c:v>
                </c:pt>
                <c:pt idx="83">
                  <c:v>472.35016772094616</c:v>
                </c:pt>
                <c:pt idx="84">
                  <c:v>469.53014151584239</c:v>
                </c:pt>
                <c:pt idx="85">
                  <c:v>466.76002800933679</c:v>
                </c:pt>
                <c:pt idx="86">
                  <c:v>464.03837199142032</c:v>
                </c:pt>
                <c:pt idx="87">
                  <c:v>461.36377696522186</c:v>
                </c:pt>
                <c:pt idx="88">
                  <c:v>458.7349021359833</c:v>
                </c:pt>
                <c:pt idx="89">
                  <c:v>456.15045958664473</c:v>
                </c:pt>
                <c:pt idx="90">
                  <c:v>453.60921162651471</c:v>
                </c:pt>
                <c:pt idx="91">
                  <c:v>451.10996830063925</c:v>
                </c:pt>
                <c:pt idx="92">
                  <c:v>448.65158504847102</c:v>
                </c:pt>
                <c:pt idx="93">
                  <c:v>446.23296050138839</c:v>
                </c:pt>
                <c:pt idx="94">
                  <c:v>443.85303440942289</c:v>
                </c:pt>
                <c:pt idx="95">
                  <c:v>441.51078568834794</c:v>
                </c:pt>
                <c:pt idx="96">
                  <c:v>439.20523057894178</c:v>
                </c:pt>
                <c:pt idx="97">
                  <c:v>436.93542091089677</c:v>
                </c:pt>
                <c:pt idx="98">
                  <c:v>434.70044246441768</c:v>
                </c:pt>
                <c:pt idx="99">
                  <c:v>432.49941342306835</c:v>
                </c:pt>
                <c:pt idx="100">
                  <c:v>430.33148291193493</c:v>
                </c:pt>
              </c:numCache>
            </c:numRef>
          </c:yVal>
        </c:ser>
        <c:ser>
          <c:idx val="2"/>
          <c:order val="2"/>
          <c:tx>
            <c:v>BL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variation'!$G$13:$G$113</c:f>
              <c:numCache>
                <c:formatCode>General</c:formatCode>
                <c:ptCount val="101"/>
                <c:pt idx="0">
                  <c:v>500</c:v>
                </c:pt>
                <c:pt idx="1">
                  <c:v>497</c:v>
                </c:pt>
                <c:pt idx="2">
                  <c:v>494</c:v>
                </c:pt>
                <c:pt idx="3">
                  <c:v>491</c:v>
                </c:pt>
                <c:pt idx="4">
                  <c:v>488</c:v>
                </c:pt>
                <c:pt idx="5">
                  <c:v>485</c:v>
                </c:pt>
                <c:pt idx="6">
                  <c:v>482</c:v>
                </c:pt>
                <c:pt idx="7">
                  <c:v>479</c:v>
                </c:pt>
                <c:pt idx="8">
                  <c:v>476</c:v>
                </c:pt>
                <c:pt idx="9">
                  <c:v>473</c:v>
                </c:pt>
                <c:pt idx="10">
                  <c:v>470</c:v>
                </c:pt>
                <c:pt idx="11">
                  <c:v>467</c:v>
                </c:pt>
                <c:pt idx="12">
                  <c:v>464</c:v>
                </c:pt>
                <c:pt idx="13">
                  <c:v>461</c:v>
                </c:pt>
                <c:pt idx="14">
                  <c:v>458</c:v>
                </c:pt>
                <c:pt idx="15">
                  <c:v>455</c:v>
                </c:pt>
                <c:pt idx="16">
                  <c:v>452</c:v>
                </c:pt>
                <c:pt idx="17">
                  <c:v>449</c:v>
                </c:pt>
                <c:pt idx="18">
                  <c:v>446</c:v>
                </c:pt>
                <c:pt idx="19">
                  <c:v>443</c:v>
                </c:pt>
                <c:pt idx="20">
                  <c:v>440</c:v>
                </c:pt>
                <c:pt idx="21">
                  <c:v>437</c:v>
                </c:pt>
                <c:pt idx="22">
                  <c:v>434</c:v>
                </c:pt>
                <c:pt idx="23">
                  <c:v>431</c:v>
                </c:pt>
                <c:pt idx="24">
                  <c:v>428</c:v>
                </c:pt>
                <c:pt idx="25">
                  <c:v>425</c:v>
                </c:pt>
                <c:pt idx="26">
                  <c:v>422</c:v>
                </c:pt>
                <c:pt idx="27">
                  <c:v>419</c:v>
                </c:pt>
                <c:pt idx="28">
                  <c:v>416</c:v>
                </c:pt>
                <c:pt idx="29">
                  <c:v>413</c:v>
                </c:pt>
                <c:pt idx="30">
                  <c:v>410</c:v>
                </c:pt>
                <c:pt idx="31">
                  <c:v>407</c:v>
                </c:pt>
                <c:pt idx="32">
                  <c:v>404</c:v>
                </c:pt>
                <c:pt idx="33">
                  <c:v>401</c:v>
                </c:pt>
                <c:pt idx="34">
                  <c:v>398</c:v>
                </c:pt>
                <c:pt idx="35">
                  <c:v>395</c:v>
                </c:pt>
                <c:pt idx="36">
                  <c:v>392</c:v>
                </c:pt>
                <c:pt idx="37">
                  <c:v>389</c:v>
                </c:pt>
                <c:pt idx="38">
                  <c:v>386</c:v>
                </c:pt>
                <c:pt idx="39">
                  <c:v>383</c:v>
                </c:pt>
                <c:pt idx="40">
                  <c:v>380</c:v>
                </c:pt>
                <c:pt idx="41">
                  <c:v>377</c:v>
                </c:pt>
                <c:pt idx="42">
                  <c:v>374</c:v>
                </c:pt>
                <c:pt idx="43">
                  <c:v>371</c:v>
                </c:pt>
                <c:pt idx="44">
                  <c:v>368</c:v>
                </c:pt>
                <c:pt idx="45">
                  <c:v>365</c:v>
                </c:pt>
                <c:pt idx="46">
                  <c:v>362</c:v>
                </c:pt>
                <c:pt idx="47">
                  <c:v>359</c:v>
                </c:pt>
                <c:pt idx="48">
                  <c:v>356</c:v>
                </c:pt>
                <c:pt idx="49">
                  <c:v>353</c:v>
                </c:pt>
                <c:pt idx="50">
                  <c:v>350</c:v>
                </c:pt>
                <c:pt idx="51">
                  <c:v>347</c:v>
                </c:pt>
                <c:pt idx="52">
                  <c:v>344</c:v>
                </c:pt>
                <c:pt idx="53">
                  <c:v>341</c:v>
                </c:pt>
                <c:pt idx="54">
                  <c:v>338</c:v>
                </c:pt>
                <c:pt idx="55">
                  <c:v>335</c:v>
                </c:pt>
                <c:pt idx="56">
                  <c:v>332</c:v>
                </c:pt>
                <c:pt idx="57">
                  <c:v>329</c:v>
                </c:pt>
                <c:pt idx="58">
                  <c:v>326</c:v>
                </c:pt>
                <c:pt idx="59">
                  <c:v>323</c:v>
                </c:pt>
                <c:pt idx="60">
                  <c:v>320</c:v>
                </c:pt>
                <c:pt idx="61">
                  <c:v>317</c:v>
                </c:pt>
                <c:pt idx="62">
                  <c:v>314</c:v>
                </c:pt>
                <c:pt idx="63">
                  <c:v>311</c:v>
                </c:pt>
                <c:pt idx="64">
                  <c:v>308</c:v>
                </c:pt>
                <c:pt idx="65">
                  <c:v>305</c:v>
                </c:pt>
                <c:pt idx="66">
                  <c:v>302</c:v>
                </c:pt>
                <c:pt idx="67">
                  <c:v>299</c:v>
                </c:pt>
                <c:pt idx="68">
                  <c:v>296</c:v>
                </c:pt>
                <c:pt idx="69">
                  <c:v>293</c:v>
                </c:pt>
                <c:pt idx="70">
                  <c:v>290</c:v>
                </c:pt>
                <c:pt idx="71">
                  <c:v>287</c:v>
                </c:pt>
                <c:pt idx="72">
                  <c:v>284</c:v>
                </c:pt>
                <c:pt idx="73">
                  <c:v>281</c:v>
                </c:pt>
                <c:pt idx="74">
                  <c:v>278</c:v>
                </c:pt>
                <c:pt idx="75">
                  <c:v>275</c:v>
                </c:pt>
                <c:pt idx="76">
                  <c:v>272</c:v>
                </c:pt>
                <c:pt idx="77">
                  <c:v>269</c:v>
                </c:pt>
                <c:pt idx="78">
                  <c:v>266</c:v>
                </c:pt>
                <c:pt idx="79">
                  <c:v>263</c:v>
                </c:pt>
                <c:pt idx="80">
                  <c:v>260</c:v>
                </c:pt>
                <c:pt idx="81">
                  <c:v>257</c:v>
                </c:pt>
                <c:pt idx="82">
                  <c:v>254</c:v>
                </c:pt>
                <c:pt idx="83">
                  <c:v>251</c:v>
                </c:pt>
                <c:pt idx="84">
                  <c:v>248</c:v>
                </c:pt>
                <c:pt idx="85">
                  <c:v>245</c:v>
                </c:pt>
                <c:pt idx="86">
                  <c:v>242</c:v>
                </c:pt>
                <c:pt idx="87">
                  <c:v>239</c:v>
                </c:pt>
                <c:pt idx="88">
                  <c:v>236</c:v>
                </c:pt>
                <c:pt idx="89">
                  <c:v>233</c:v>
                </c:pt>
                <c:pt idx="90">
                  <c:v>230</c:v>
                </c:pt>
                <c:pt idx="91">
                  <c:v>227</c:v>
                </c:pt>
                <c:pt idx="92">
                  <c:v>224</c:v>
                </c:pt>
                <c:pt idx="93">
                  <c:v>221</c:v>
                </c:pt>
                <c:pt idx="94">
                  <c:v>218</c:v>
                </c:pt>
                <c:pt idx="95">
                  <c:v>215</c:v>
                </c:pt>
                <c:pt idx="96">
                  <c:v>212</c:v>
                </c:pt>
                <c:pt idx="97">
                  <c:v>209</c:v>
                </c:pt>
                <c:pt idx="98">
                  <c:v>206</c:v>
                </c:pt>
                <c:pt idx="99">
                  <c:v>203</c:v>
                </c:pt>
                <c:pt idx="100">
                  <c:v>200</c:v>
                </c:pt>
              </c:numCache>
            </c:numRef>
          </c:yVal>
        </c:ser>
        <c:ser>
          <c:idx val="3"/>
          <c:order val="3"/>
          <c:tx>
            <c:v>IC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variation'!$H$13:$H$113</c:f>
              <c:numCache>
                <c:formatCode>General</c:formatCode>
                <c:ptCount val="101"/>
                <c:pt idx="1">
                  <c:v>2484.519974999766</c:v>
                </c:pt>
                <c:pt idx="2">
                  <c:v>1756.820922315766</c:v>
                </c:pt>
                <c:pt idx="3">
                  <c:v>1434.4382763731162</c:v>
                </c:pt>
                <c:pt idx="4">
                  <c:v>1242.2599874998818</c:v>
                </c:pt>
                <c:pt idx="5">
                  <c:v>1111.1111111111104</c:v>
                </c:pt>
                <c:pt idx="6">
                  <c:v>1014.3010324169744</c:v>
                </c:pt>
                <c:pt idx="7">
                  <c:v>939.06028303168409</c:v>
                </c:pt>
                <c:pt idx="8">
                  <c:v>878.41046115788288</c:v>
                </c:pt>
                <c:pt idx="9">
                  <c:v>828.17332499992176</c:v>
                </c:pt>
                <c:pt idx="10">
                  <c:v>785.6742013183856</c:v>
                </c:pt>
                <c:pt idx="11">
                  <c:v>749.11095829249041</c:v>
                </c:pt>
                <c:pt idx="12">
                  <c:v>717.2191381865581</c:v>
                </c:pt>
                <c:pt idx="13">
                  <c:v>689.08185882893531</c:v>
                </c:pt>
                <c:pt idx="14">
                  <c:v>664.01589407466292</c:v>
                </c:pt>
                <c:pt idx="15">
                  <c:v>641.50029909958334</c:v>
                </c:pt>
                <c:pt idx="16">
                  <c:v>621.12999374994138</c:v>
                </c:pt>
                <c:pt idx="17">
                  <c:v>602.58460505182234</c:v>
                </c:pt>
                <c:pt idx="18">
                  <c:v>585.60697410525518</c:v>
                </c:pt>
                <c:pt idx="19">
                  <c:v>569.98797338064117</c:v>
                </c:pt>
                <c:pt idx="20">
                  <c:v>555.55555555555566</c:v>
                </c:pt>
                <c:pt idx="21">
                  <c:v>542.16670719362912</c:v>
                </c:pt>
                <c:pt idx="22">
                  <c:v>529.70143846977339</c:v>
                </c:pt>
                <c:pt idx="23">
                  <c:v>518.05822680017422</c:v>
                </c:pt>
                <c:pt idx="24">
                  <c:v>507.15051620848669</c:v>
                </c:pt>
                <c:pt idx="25">
                  <c:v>496.90399499995311</c:v>
                </c:pt>
                <c:pt idx="26">
                  <c:v>487.25445517057182</c:v>
                </c:pt>
                <c:pt idx="27">
                  <c:v>478.14609212437193</c:v>
                </c:pt>
                <c:pt idx="28">
                  <c:v>469.53014151584239</c:v>
                </c:pt>
                <c:pt idx="29">
                  <c:v>461.36377696522186</c:v>
                </c:pt>
                <c:pt idx="30">
                  <c:v>453.60921162651431</c:v>
                </c:pt>
                <c:pt idx="31">
                  <c:v>446.23296050138799</c:v>
                </c:pt>
                <c:pt idx="32">
                  <c:v>439.20523057894178</c:v>
                </c:pt>
                <c:pt idx="33">
                  <c:v>432.49941342306795</c:v>
                </c:pt>
                <c:pt idx="34">
                  <c:v>426.09166047076104</c:v>
                </c:pt>
                <c:pt idx="35">
                  <c:v>419.9605255658081</c:v>
                </c:pt>
                <c:pt idx="36">
                  <c:v>414.08666249996122</c:v>
                </c:pt>
                <c:pt idx="37">
                  <c:v>408.45256782989327</c:v>
                </c:pt>
                <c:pt idx="38">
                  <c:v>403.04236117222865</c:v>
                </c:pt>
                <c:pt idx="39">
                  <c:v>397.84159668857399</c:v>
                </c:pt>
                <c:pt idx="40">
                  <c:v>392.83710065919314</c:v>
                </c:pt>
                <c:pt idx="41">
                  <c:v>388.01683098309911</c:v>
                </c:pt>
                <c:pt idx="42">
                  <c:v>383.36975519019683</c:v>
                </c:pt>
                <c:pt idx="43">
                  <c:v>378.88574415026306</c:v>
                </c:pt>
                <c:pt idx="44">
                  <c:v>374.55547914624583</c:v>
                </c:pt>
                <c:pt idx="45">
                  <c:v>370.37037037037032</c:v>
                </c:pt>
                <c:pt idx="46">
                  <c:v>366.32248521988163</c:v>
                </c:pt>
                <c:pt idx="47">
                  <c:v>362.40448502969025</c:v>
                </c:pt>
                <c:pt idx="48">
                  <c:v>358.60956909327933</c:v>
                </c:pt>
                <c:pt idx="49">
                  <c:v>354.93142499996685</c:v>
                </c:pt>
                <c:pt idx="50">
                  <c:v>351.36418446315315</c:v>
                </c:pt>
                <c:pt idx="51">
                  <c:v>347.90238393619404</c:v>
                </c:pt>
                <c:pt idx="52">
                  <c:v>344.54092941446794</c:v>
                </c:pt>
                <c:pt idx="53">
                  <c:v>341.2750649077505</c:v>
                </c:pt>
                <c:pt idx="54">
                  <c:v>338.10034413899137</c:v>
                </c:pt>
                <c:pt idx="55">
                  <c:v>335.01260508640377</c:v>
                </c:pt>
                <c:pt idx="56">
                  <c:v>332.00794703733146</c:v>
                </c:pt>
                <c:pt idx="57">
                  <c:v>329.08270986616253</c:v>
                </c:pt>
                <c:pt idx="58">
                  <c:v>326.23345528594621</c:v>
                </c:pt>
                <c:pt idx="59">
                  <c:v>323.45694985532339</c:v>
                </c:pt>
                <c:pt idx="60">
                  <c:v>320.75014954979224</c:v>
                </c:pt>
                <c:pt idx="61">
                  <c:v>318.11018572992685</c:v>
                </c:pt>
                <c:pt idx="62">
                  <c:v>315.53435235948052</c:v>
                </c:pt>
                <c:pt idx="63">
                  <c:v>313.02009434389487</c:v>
                </c:pt>
                <c:pt idx="64">
                  <c:v>310.56499687497092</c:v>
                </c:pt>
                <c:pt idx="65">
                  <c:v>308.16677568068297</c:v>
                </c:pt>
                <c:pt idx="66">
                  <c:v>305.82326809065574</c:v>
                </c:pt>
                <c:pt idx="67">
                  <c:v>303.53242483786295</c:v>
                </c:pt>
                <c:pt idx="68">
                  <c:v>301.29230252591111</c:v>
                </c:pt>
                <c:pt idx="69">
                  <c:v>299.10105669898064</c:v>
                </c:pt>
                <c:pt idx="70">
                  <c:v>296.95693545824935</c:v>
                </c:pt>
                <c:pt idx="71">
                  <c:v>294.85827357459743</c:v>
                </c:pt>
                <c:pt idx="72">
                  <c:v>292.80348705262782</c:v>
                </c:pt>
                <c:pt idx="73">
                  <c:v>290.79106810567424</c:v>
                </c:pt>
                <c:pt idx="74">
                  <c:v>288.8195805055758</c:v>
                </c:pt>
                <c:pt idx="75">
                  <c:v>286.88765527462346</c:v>
                </c:pt>
                <c:pt idx="76">
                  <c:v>284.99398669032053</c:v>
                </c:pt>
                <c:pt idx="77">
                  <c:v>283.13732857645857</c:v>
                </c:pt>
                <c:pt idx="78">
                  <c:v>281.31649085657415</c:v>
                </c:pt>
                <c:pt idx="79">
                  <c:v>279.5303363481263</c:v>
                </c:pt>
                <c:pt idx="80">
                  <c:v>277.77777777777777</c:v>
                </c:pt>
                <c:pt idx="81">
                  <c:v>276.05777499997407</c:v>
                </c:pt>
                <c:pt idx="82">
                  <c:v>274.36933240266382</c:v>
                </c:pt>
                <c:pt idx="83">
                  <c:v>272.71149648545321</c:v>
                </c:pt>
                <c:pt idx="84">
                  <c:v>271.08335359681479</c:v>
                </c:pt>
                <c:pt idx="85">
                  <c:v>269.48402781814769</c:v>
                </c:pt>
                <c:pt idx="86">
                  <c:v>267.91267898356233</c:v>
                </c:pt>
                <c:pt idx="87">
                  <c:v>266.3685008252134</c:v>
                </c:pt>
                <c:pt idx="88">
                  <c:v>264.85071923488664</c:v>
                </c:pt>
                <c:pt idx="89">
                  <c:v>263.35859063332066</c:v>
                </c:pt>
                <c:pt idx="90">
                  <c:v>261.89140043946202</c:v>
                </c:pt>
                <c:pt idx="91">
                  <c:v>260.44846163249747</c:v>
                </c:pt>
                <c:pt idx="92">
                  <c:v>259.02911340008711</c:v>
                </c:pt>
                <c:pt idx="93">
                  <c:v>257.63271986676006</c:v>
                </c:pt>
                <c:pt idx="94">
                  <c:v>256.25866889691264</c:v>
                </c:pt>
                <c:pt idx="95">
                  <c:v>254.90637096729094</c:v>
                </c:pt>
                <c:pt idx="96">
                  <c:v>253.57525810424355</c:v>
                </c:pt>
                <c:pt idx="97">
                  <c:v>252.26478288138875</c:v>
                </c:pt>
                <c:pt idx="98">
                  <c:v>250.97441747368083</c:v>
                </c:pt>
                <c:pt idx="99">
                  <c:v>249.70365276416362</c:v>
                </c:pt>
                <c:pt idx="100">
                  <c:v>248.45199749997656</c:v>
                </c:pt>
              </c:numCache>
            </c:numRef>
          </c:yVal>
        </c:ser>
        <c:ser>
          <c:idx val="4"/>
          <c:order val="4"/>
          <c:tx>
            <c:v>choice without tax</c:v>
          </c:tx>
          <c:marker>
            <c:symbol val="circle"/>
            <c:size val="1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'equivalent variation'!$E$3</c:f>
              <c:numCache>
                <c:formatCode>General</c:formatCode>
                <c:ptCount val="1"/>
                <c:pt idx="0">
                  <c:v>41.666666666666664</c:v>
                </c:pt>
              </c:numCache>
            </c:numRef>
          </c:xVal>
          <c:yVal>
            <c:numRef>
              <c:f>'equivalent variation'!$E$4</c:f>
              <c:numCache>
                <c:formatCode>General</c:formatCode>
                <c:ptCount val="1"/>
                <c:pt idx="0">
                  <c:v>666.66666666666674</c:v>
                </c:pt>
              </c:numCache>
            </c:numRef>
          </c:yVal>
        </c:ser>
        <c:ser>
          <c:idx val="5"/>
          <c:order val="5"/>
          <c:tx>
            <c:v>choice with wage tax</c:v>
          </c:tx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'equivalent variation'!$H$3</c:f>
              <c:numCache>
                <c:formatCode>General</c:formatCode>
                <c:ptCount val="1"/>
                <c:pt idx="0">
                  <c:v>55.55555555555555</c:v>
                </c:pt>
              </c:numCache>
            </c:numRef>
          </c:xVal>
          <c:yVal>
            <c:numRef>
              <c:f>'equivalent variation'!$H$4</c:f>
              <c:numCache>
                <c:formatCode>General</c:formatCode>
                <c:ptCount val="1"/>
                <c:pt idx="0">
                  <c:v>333.33333333333337</c:v>
                </c:pt>
              </c:numCache>
            </c:numRef>
          </c:yVal>
        </c:ser>
        <c:ser>
          <c:idx val="6"/>
          <c:order val="6"/>
          <c:tx>
            <c:v>BL with lump sum tax</c:v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variation'!$J$13:$J$113</c:f>
              <c:numCache>
                <c:formatCode>General</c:formatCode>
                <c:ptCount val="101"/>
                <c:pt idx="0">
                  <c:v>693</c:v>
                </c:pt>
                <c:pt idx="1">
                  <c:v>685</c:v>
                </c:pt>
                <c:pt idx="2">
                  <c:v>677</c:v>
                </c:pt>
                <c:pt idx="3">
                  <c:v>669</c:v>
                </c:pt>
                <c:pt idx="4">
                  <c:v>661</c:v>
                </c:pt>
                <c:pt idx="5">
                  <c:v>653</c:v>
                </c:pt>
                <c:pt idx="6">
                  <c:v>645</c:v>
                </c:pt>
                <c:pt idx="7">
                  <c:v>637</c:v>
                </c:pt>
                <c:pt idx="8">
                  <c:v>629</c:v>
                </c:pt>
                <c:pt idx="9">
                  <c:v>621</c:v>
                </c:pt>
                <c:pt idx="10">
                  <c:v>613</c:v>
                </c:pt>
                <c:pt idx="11">
                  <c:v>605</c:v>
                </c:pt>
                <c:pt idx="12">
                  <c:v>597</c:v>
                </c:pt>
                <c:pt idx="13">
                  <c:v>589</c:v>
                </c:pt>
                <c:pt idx="14">
                  <c:v>581</c:v>
                </c:pt>
                <c:pt idx="15">
                  <c:v>573</c:v>
                </c:pt>
                <c:pt idx="16">
                  <c:v>565</c:v>
                </c:pt>
                <c:pt idx="17">
                  <c:v>557</c:v>
                </c:pt>
                <c:pt idx="18">
                  <c:v>549</c:v>
                </c:pt>
                <c:pt idx="19">
                  <c:v>541</c:v>
                </c:pt>
                <c:pt idx="20">
                  <c:v>533</c:v>
                </c:pt>
                <c:pt idx="21">
                  <c:v>525</c:v>
                </c:pt>
                <c:pt idx="22">
                  <c:v>517</c:v>
                </c:pt>
                <c:pt idx="23">
                  <c:v>509</c:v>
                </c:pt>
                <c:pt idx="24">
                  <c:v>501</c:v>
                </c:pt>
                <c:pt idx="25">
                  <c:v>493</c:v>
                </c:pt>
                <c:pt idx="26">
                  <c:v>485</c:v>
                </c:pt>
                <c:pt idx="27">
                  <c:v>477</c:v>
                </c:pt>
                <c:pt idx="28">
                  <c:v>469</c:v>
                </c:pt>
                <c:pt idx="29">
                  <c:v>461</c:v>
                </c:pt>
                <c:pt idx="30">
                  <c:v>453</c:v>
                </c:pt>
                <c:pt idx="31">
                  <c:v>445</c:v>
                </c:pt>
                <c:pt idx="32">
                  <c:v>437</c:v>
                </c:pt>
                <c:pt idx="33">
                  <c:v>429</c:v>
                </c:pt>
                <c:pt idx="34">
                  <c:v>421</c:v>
                </c:pt>
                <c:pt idx="35">
                  <c:v>413</c:v>
                </c:pt>
                <c:pt idx="36">
                  <c:v>405</c:v>
                </c:pt>
                <c:pt idx="37">
                  <c:v>397</c:v>
                </c:pt>
                <c:pt idx="38">
                  <c:v>389</c:v>
                </c:pt>
                <c:pt idx="39">
                  <c:v>381</c:v>
                </c:pt>
                <c:pt idx="40">
                  <c:v>373</c:v>
                </c:pt>
                <c:pt idx="41">
                  <c:v>365</c:v>
                </c:pt>
                <c:pt idx="42">
                  <c:v>357</c:v>
                </c:pt>
                <c:pt idx="43">
                  <c:v>349</c:v>
                </c:pt>
                <c:pt idx="44">
                  <c:v>341</c:v>
                </c:pt>
                <c:pt idx="45">
                  <c:v>333</c:v>
                </c:pt>
                <c:pt idx="46">
                  <c:v>325</c:v>
                </c:pt>
                <c:pt idx="47">
                  <c:v>317</c:v>
                </c:pt>
                <c:pt idx="48">
                  <c:v>309</c:v>
                </c:pt>
                <c:pt idx="49">
                  <c:v>301</c:v>
                </c:pt>
                <c:pt idx="50">
                  <c:v>293</c:v>
                </c:pt>
                <c:pt idx="51">
                  <c:v>285</c:v>
                </c:pt>
                <c:pt idx="52">
                  <c:v>277</c:v>
                </c:pt>
                <c:pt idx="53">
                  <c:v>269</c:v>
                </c:pt>
                <c:pt idx="54">
                  <c:v>261</c:v>
                </c:pt>
                <c:pt idx="55">
                  <c:v>253</c:v>
                </c:pt>
                <c:pt idx="56">
                  <c:v>245</c:v>
                </c:pt>
                <c:pt idx="57">
                  <c:v>237</c:v>
                </c:pt>
                <c:pt idx="58">
                  <c:v>229</c:v>
                </c:pt>
                <c:pt idx="59">
                  <c:v>221</c:v>
                </c:pt>
                <c:pt idx="60">
                  <c:v>213</c:v>
                </c:pt>
                <c:pt idx="61">
                  <c:v>205</c:v>
                </c:pt>
                <c:pt idx="62">
                  <c:v>197</c:v>
                </c:pt>
                <c:pt idx="63">
                  <c:v>189</c:v>
                </c:pt>
                <c:pt idx="64">
                  <c:v>181</c:v>
                </c:pt>
                <c:pt idx="65">
                  <c:v>173</c:v>
                </c:pt>
                <c:pt idx="66">
                  <c:v>165</c:v>
                </c:pt>
                <c:pt idx="67">
                  <c:v>157</c:v>
                </c:pt>
                <c:pt idx="68">
                  <c:v>149</c:v>
                </c:pt>
                <c:pt idx="69">
                  <c:v>141</c:v>
                </c:pt>
                <c:pt idx="70">
                  <c:v>133</c:v>
                </c:pt>
                <c:pt idx="71">
                  <c:v>125</c:v>
                </c:pt>
                <c:pt idx="72">
                  <c:v>117</c:v>
                </c:pt>
                <c:pt idx="73">
                  <c:v>109</c:v>
                </c:pt>
                <c:pt idx="74">
                  <c:v>101</c:v>
                </c:pt>
                <c:pt idx="75">
                  <c:v>93</c:v>
                </c:pt>
                <c:pt idx="76">
                  <c:v>85</c:v>
                </c:pt>
                <c:pt idx="77">
                  <c:v>77</c:v>
                </c:pt>
                <c:pt idx="78">
                  <c:v>69</c:v>
                </c:pt>
                <c:pt idx="79">
                  <c:v>61</c:v>
                </c:pt>
                <c:pt idx="80">
                  <c:v>53</c:v>
                </c:pt>
                <c:pt idx="81">
                  <c:v>45</c:v>
                </c:pt>
                <c:pt idx="82">
                  <c:v>37</c:v>
                </c:pt>
                <c:pt idx="83">
                  <c:v>29</c:v>
                </c:pt>
                <c:pt idx="84">
                  <c:v>21</c:v>
                </c:pt>
                <c:pt idx="85">
                  <c:v>13</c:v>
                </c:pt>
                <c:pt idx="86">
                  <c:v>5</c:v>
                </c:pt>
                <c:pt idx="87">
                  <c:v>-3</c:v>
                </c:pt>
                <c:pt idx="88">
                  <c:v>-11</c:v>
                </c:pt>
                <c:pt idx="89">
                  <c:v>-19</c:v>
                </c:pt>
                <c:pt idx="90">
                  <c:v>-27</c:v>
                </c:pt>
                <c:pt idx="91">
                  <c:v>-35</c:v>
                </c:pt>
                <c:pt idx="92">
                  <c:v>-43</c:v>
                </c:pt>
                <c:pt idx="93">
                  <c:v>-51</c:v>
                </c:pt>
                <c:pt idx="94">
                  <c:v>-59</c:v>
                </c:pt>
                <c:pt idx="95">
                  <c:v>-67</c:v>
                </c:pt>
                <c:pt idx="96">
                  <c:v>-75</c:v>
                </c:pt>
                <c:pt idx="97">
                  <c:v>-83</c:v>
                </c:pt>
                <c:pt idx="98">
                  <c:v>-91</c:v>
                </c:pt>
                <c:pt idx="99">
                  <c:v>-99</c:v>
                </c:pt>
                <c:pt idx="100">
                  <c:v>-107</c:v>
                </c:pt>
              </c:numCache>
            </c:numRef>
          </c:yVal>
        </c:ser>
        <c:ser>
          <c:idx val="8"/>
          <c:order val="7"/>
          <c:tx>
            <c:v>choice with lump sum tax</c:v>
          </c:tx>
          <c:spPr>
            <a:ln>
              <a:noFill/>
            </a:ln>
          </c:spPr>
          <c:marker>
            <c:symbol val="circle"/>
            <c:size val="10"/>
            <c:spPr>
              <a:noFill/>
              <a:ln w="28575">
                <a:solidFill>
                  <a:schemeClr val="tx1"/>
                </a:solidFill>
              </a:ln>
            </c:spPr>
          </c:marker>
          <c:xVal>
            <c:numRef>
              <c:f>'equivalent variation'!$K$4</c:f>
              <c:numCache>
                <c:formatCode>General</c:formatCode>
                <c:ptCount val="1"/>
                <c:pt idx="0">
                  <c:v>28.875</c:v>
                </c:pt>
              </c:numCache>
            </c:numRef>
          </c:xVal>
          <c:yVal>
            <c:numRef>
              <c:f>'equivalent variation'!$K$5</c:f>
              <c:numCache>
                <c:formatCode>General</c:formatCode>
                <c:ptCount val="1"/>
                <c:pt idx="0">
                  <c:v>462.00000000000006</c:v>
                </c:pt>
              </c:numCache>
            </c:numRef>
          </c:yVal>
        </c:ser>
        <c:axId val="65954176"/>
        <c:axId val="65956096"/>
      </c:scatterChart>
      <c:valAx>
        <c:axId val="65954176"/>
        <c:scaling>
          <c:orientation val="minMax"/>
          <c:max val="100"/>
          <c:min val="0"/>
        </c:scaling>
        <c:axPos val="b"/>
        <c:majorGridlines/>
        <c:numFmt formatCode="General" sourceLinked="1"/>
        <c:tickLblPos val="nextTo"/>
        <c:crossAx val="65956096"/>
        <c:crosses val="autoZero"/>
        <c:crossBetween val="midCat"/>
        <c:majorUnit val="10"/>
        <c:minorUnit val="10"/>
      </c:valAx>
      <c:valAx>
        <c:axId val="65956096"/>
        <c:scaling>
          <c:orientation val="minMax"/>
          <c:max val="1000"/>
          <c:min val="0"/>
        </c:scaling>
        <c:axPos val="l"/>
        <c:majorGridlines/>
        <c:numFmt formatCode="General" sourceLinked="1"/>
        <c:tickLblPos val="nextTo"/>
        <c:crossAx val="65954176"/>
        <c:crosses val="autoZero"/>
        <c:crossBetween val="midCat"/>
        <c:majorUnit val="100"/>
        <c:minorUnit val="100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BL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variation'!$D$13:$D$113</c:f>
              <c:numCache>
                <c:formatCode>General</c:formatCode>
                <c:ptCount val="101"/>
                <c:pt idx="0">
                  <c:v>1000</c:v>
                </c:pt>
                <c:pt idx="1">
                  <c:v>992</c:v>
                </c:pt>
                <c:pt idx="2">
                  <c:v>984</c:v>
                </c:pt>
                <c:pt idx="3">
                  <c:v>976</c:v>
                </c:pt>
                <c:pt idx="4">
                  <c:v>968</c:v>
                </c:pt>
                <c:pt idx="5">
                  <c:v>960</c:v>
                </c:pt>
                <c:pt idx="6">
                  <c:v>952</c:v>
                </c:pt>
                <c:pt idx="7">
                  <c:v>944</c:v>
                </c:pt>
                <c:pt idx="8">
                  <c:v>936</c:v>
                </c:pt>
                <c:pt idx="9">
                  <c:v>928</c:v>
                </c:pt>
                <c:pt idx="10">
                  <c:v>920</c:v>
                </c:pt>
                <c:pt idx="11">
                  <c:v>912</c:v>
                </c:pt>
                <c:pt idx="12">
                  <c:v>904</c:v>
                </c:pt>
                <c:pt idx="13">
                  <c:v>896</c:v>
                </c:pt>
                <c:pt idx="14">
                  <c:v>888</c:v>
                </c:pt>
                <c:pt idx="15">
                  <c:v>880</c:v>
                </c:pt>
                <c:pt idx="16">
                  <c:v>872</c:v>
                </c:pt>
                <c:pt idx="17">
                  <c:v>864</c:v>
                </c:pt>
                <c:pt idx="18">
                  <c:v>856</c:v>
                </c:pt>
                <c:pt idx="19">
                  <c:v>848</c:v>
                </c:pt>
                <c:pt idx="20">
                  <c:v>840</c:v>
                </c:pt>
                <c:pt idx="21">
                  <c:v>832</c:v>
                </c:pt>
                <c:pt idx="22">
                  <c:v>824</c:v>
                </c:pt>
                <c:pt idx="23">
                  <c:v>816</c:v>
                </c:pt>
                <c:pt idx="24">
                  <c:v>808</c:v>
                </c:pt>
                <c:pt idx="25">
                  <c:v>800</c:v>
                </c:pt>
                <c:pt idx="26">
                  <c:v>792</c:v>
                </c:pt>
                <c:pt idx="27">
                  <c:v>784</c:v>
                </c:pt>
                <c:pt idx="28">
                  <c:v>776</c:v>
                </c:pt>
                <c:pt idx="29">
                  <c:v>768</c:v>
                </c:pt>
                <c:pt idx="30">
                  <c:v>760</c:v>
                </c:pt>
                <c:pt idx="31">
                  <c:v>752</c:v>
                </c:pt>
                <c:pt idx="32">
                  <c:v>744</c:v>
                </c:pt>
                <c:pt idx="33">
                  <c:v>736</c:v>
                </c:pt>
                <c:pt idx="34">
                  <c:v>728</c:v>
                </c:pt>
                <c:pt idx="35">
                  <c:v>720</c:v>
                </c:pt>
                <c:pt idx="36">
                  <c:v>712</c:v>
                </c:pt>
                <c:pt idx="37">
                  <c:v>704</c:v>
                </c:pt>
                <c:pt idx="38">
                  <c:v>696</c:v>
                </c:pt>
                <c:pt idx="39">
                  <c:v>688</c:v>
                </c:pt>
                <c:pt idx="40">
                  <c:v>680</c:v>
                </c:pt>
                <c:pt idx="41">
                  <c:v>672</c:v>
                </c:pt>
                <c:pt idx="42">
                  <c:v>664</c:v>
                </c:pt>
                <c:pt idx="43">
                  <c:v>656</c:v>
                </c:pt>
                <c:pt idx="44">
                  <c:v>648</c:v>
                </c:pt>
                <c:pt idx="45">
                  <c:v>640</c:v>
                </c:pt>
                <c:pt idx="46">
                  <c:v>632</c:v>
                </c:pt>
                <c:pt idx="47">
                  <c:v>624</c:v>
                </c:pt>
                <c:pt idx="48">
                  <c:v>616</c:v>
                </c:pt>
                <c:pt idx="49">
                  <c:v>608</c:v>
                </c:pt>
                <c:pt idx="50">
                  <c:v>600</c:v>
                </c:pt>
                <c:pt idx="51">
                  <c:v>592</c:v>
                </c:pt>
                <c:pt idx="52">
                  <c:v>584</c:v>
                </c:pt>
                <c:pt idx="53">
                  <c:v>576</c:v>
                </c:pt>
                <c:pt idx="54">
                  <c:v>568</c:v>
                </c:pt>
                <c:pt idx="55">
                  <c:v>560</c:v>
                </c:pt>
                <c:pt idx="56">
                  <c:v>552</c:v>
                </c:pt>
                <c:pt idx="57">
                  <c:v>544</c:v>
                </c:pt>
                <c:pt idx="58">
                  <c:v>536</c:v>
                </c:pt>
                <c:pt idx="59">
                  <c:v>528</c:v>
                </c:pt>
                <c:pt idx="60">
                  <c:v>520</c:v>
                </c:pt>
                <c:pt idx="61">
                  <c:v>512</c:v>
                </c:pt>
                <c:pt idx="62">
                  <c:v>504</c:v>
                </c:pt>
                <c:pt idx="63">
                  <c:v>496</c:v>
                </c:pt>
                <c:pt idx="64">
                  <c:v>488</c:v>
                </c:pt>
                <c:pt idx="65">
                  <c:v>480</c:v>
                </c:pt>
                <c:pt idx="66">
                  <c:v>472</c:v>
                </c:pt>
                <c:pt idx="67">
                  <c:v>464</c:v>
                </c:pt>
                <c:pt idx="68">
                  <c:v>456</c:v>
                </c:pt>
                <c:pt idx="69">
                  <c:v>448</c:v>
                </c:pt>
                <c:pt idx="70">
                  <c:v>440</c:v>
                </c:pt>
                <c:pt idx="71">
                  <c:v>432</c:v>
                </c:pt>
                <c:pt idx="72">
                  <c:v>424</c:v>
                </c:pt>
                <c:pt idx="73">
                  <c:v>416</c:v>
                </c:pt>
                <c:pt idx="74">
                  <c:v>408</c:v>
                </c:pt>
                <c:pt idx="75">
                  <c:v>400</c:v>
                </c:pt>
                <c:pt idx="76">
                  <c:v>392</c:v>
                </c:pt>
                <c:pt idx="77">
                  <c:v>384</c:v>
                </c:pt>
                <c:pt idx="78">
                  <c:v>376</c:v>
                </c:pt>
                <c:pt idx="79">
                  <c:v>368</c:v>
                </c:pt>
                <c:pt idx="80">
                  <c:v>360</c:v>
                </c:pt>
                <c:pt idx="81">
                  <c:v>352</c:v>
                </c:pt>
                <c:pt idx="82">
                  <c:v>344</c:v>
                </c:pt>
                <c:pt idx="83">
                  <c:v>336</c:v>
                </c:pt>
                <c:pt idx="84">
                  <c:v>328</c:v>
                </c:pt>
                <c:pt idx="85">
                  <c:v>320</c:v>
                </c:pt>
                <c:pt idx="86">
                  <c:v>312</c:v>
                </c:pt>
                <c:pt idx="87">
                  <c:v>304</c:v>
                </c:pt>
                <c:pt idx="88">
                  <c:v>296</c:v>
                </c:pt>
                <c:pt idx="89">
                  <c:v>288</c:v>
                </c:pt>
                <c:pt idx="90">
                  <c:v>280</c:v>
                </c:pt>
                <c:pt idx="91">
                  <c:v>272</c:v>
                </c:pt>
                <c:pt idx="92">
                  <c:v>264</c:v>
                </c:pt>
                <c:pt idx="93">
                  <c:v>256</c:v>
                </c:pt>
                <c:pt idx="94">
                  <c:v>248</c:v>
                </c:pt>
                <c:pt idx="95">
                  <c:v>240</c:v>
                </c:pt>
                <c:pt idx="96">
                  <c:v>232</c:v>
                </c:pt>
                <c:pt idx="97">
                  <c:v>224</c:v>
                </c:pt>
                <c:pt idx="98">
                  <c:v>216</c:v>
                </c:pt>
                <c:pt idx="99">
                  <c:v>208</c:v>
                </c:pt>
                <c:pt idx="100">
                  <c:v>200</c:v>
                </c:pt>
              </c:numCache>
            </c:numRef>
          </c:yVal>
        </c:ser>
        <c:ser>
          <c:idx val="1"/>
          <c:order val="1"/>
          <c:tx>
            <c:v>IC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variation'!$E$13:$E$113</c:f>
              <c:numCache>
                <c:formatCode>General</c:formatCode>
                <c:ptCount val="101"/>
                <c:pt idx="1">
                  <c:v>4303.3148291193538</c:v>
                </c:pt>
                <c:pt idx="2">
                  <c:v>3042.9030972509213</c:v>
                </c:pt>
                <c:pt idx="3">
                  <c:v>2484.519974999766</c:v>
                </c:pt>
                <c:pt idx="4">
                  <c:v>2151.6574145596769</c:v>
                </c:pt>
                <c:pt idx="5">
                  <c:v>1924.5008972987541</c:v>
                </c:pt>
                <c:pt idx="6">
                  <c:v>1756.820922315766</c:v>
                </c:pt>
                <c:pt idx="7">
                  <c:v>1626.5001215808893</c:v>
                </c:pt>
                <c:pt idx="8">
                  <c:v>1521.4515486254606</c:v>
                </c:pt>
                <c:pt idx="9">
                  <c:v>1434.4382763731162</c:v>
                </c:pt>
                <c:pt idx="10">
                  <c:v>1360.8276348795432</c:v>
                </c:pt>
                <c:pt idx="11">
                  <c:v>1297.4982402692044</c:v>
                </c:pt>
                <c:pt idx="12">
                  <c:v>1242.2599874998839</c:v>
                </c:pt>
                <c:pt idx="13">
                  <c:v>1193.5247900657212</c:v>
                </c:pt>
                <c:pt idx="14">
                  <c:v>1150.1092655705897</c:v>
                </c:pt>
                <c:pt idx="15">
                  <c:v>1111.1111111111104</c:v>
                </c:pt>
                <c:pt idx="16">
                  <c:v>1075.8287072798382</c:v>
                </c:pt>
                <c:pt idx="17">
                  <c:v>1043.7071518085834</c:v>
                </c:pt>
                <c:pt idx="18">
                  <c:v>1014.3010324169744</c:v>
                </c:pt>
                <c:pt idx="19">
                  <c:v>987.24812959848782</c:v>
                </c:pt>
                <c:pt idx="20">
                  <c:v>962.25044864937615</c:v>
                </c:pt>
                <c:pt idx="21">
                  <c:v>939.06028303168569</c:v>
                </c:pt>
                <c:pt idx="22">
                  <c:v>917.46980427196672</c:v>
                </c:pt>
                <c:pt idx="23">
                  <c:v>897.30317009694295</c:v>
                </c:pt>
                <c:pt idx="24">
                  <c:v>878.41046115788288</c:v>
                </c:pt>
                <c:pt idx="25">
                  <c:v>860.66296582387076</c:v>
                </c:pt>
                <c:pt idx="26">
                  <c:v>843.94947256972193</c:v>
                </c:pt>
                <c:pt idx="27">
                  <c:v>828.17332499992244</c:v>
                </c:pt>
                <c:pt idx="28">
                  <c:v>813.25006079044454</c:v>
                </c:pt>
                <c:pt idx="29">
                  <c:v>799.10550247564038</c:v>
                </c:pt>
                <c:pt idx="30">
                  <c:v>785.6742013183856</c:v>
                </c:pt>
                <c:pt idx="31">
                  <c:v>772.89815960028113</c:v>
                </c:pt>
                <c:pt idx="32">
                  <c:v>760.72577431273089</c:v>
                </c:pt>
                <c:pt idx="33">
                  <c:v>749.11095829249177</c:v>
                </c:pt>
                <c:pt idx="34">
                  <c:v>738.01240461674604</c:v>
                </c:pt>
                <c:pt idx="35">
                  <c:v>727.39296745330785</c:v>
                </c:pt>
                <c:pt idx="36">
                  <c:v>717.21913818655878</c:v>
                </c:pt>
                <c:pt idx="37">
                  <c:v>707.46059996334805</c:v>
                </c:pt>
                <c:pt idx="38">
                  <c:v>698.08984715282622</c:v>
                </c:pt>
                <c:pt idx="39">
                  <c:v>689.08185882893656</c:v>
                </c:pt>
                <c:pt idx="40">
                  <c:v>680.41381743977092</c:v>
                </c:pt>
                <c:pt idx="41">
                  <c:v>672.0648654545937</c:v>
                </c:pt>
                <c:pt idx="42">
                  <c:v>664.01589407466292</c:v>
                </c:pt>
                <c:pt idx="43">
                  <c:v>656.24935913179797</c:v>
                </c:pt>
                <c:pt idx="44">
                  <c:v>648.74912013460266</c:v>
                </c:pt>
                <c:pt idx="45">
                  <c:v>641.50029909958448</c:v>
                </c:pt>
                <c:pt idx="46">
                  <c:v>634.48915635573439</c:v>
                </c:pt>
                <c:pt idx="47">
                  <c:v>627.70298096225849</c:v>
                </c:pt>
                <c:pt idx="48">
                  <c:v>621.12999374994138</c:v>
                </c:pt>
                <c:pt idx="49">
                  <c:v>614.7592613027648</c:v>
                </c:pt>
                <c:pt idx="50">
                  <c:v>608.58061945018471</c:v>
                </c:pt>
                <c:pt idx="51">
                  <c:v>602.58460505182234</c:v>
                </c:pt>
                <c:pt idx="52">
                  <c:v>596.76239503286104</c:v>
                </c:pt>
                <c:pt idx="53">
                  <c:v>591.10575177659007</c:v>
                </c:pt>
                <c:pt idx="54">
                  <c:v>585.60697410525518</c:v>
                </c:pt>
                <c:pt idx="55">
                  <c:v>580.2588531856594</c:v>
                </c:pt>
                <c:pt idx="56">
                  <c:v>575.05463278529533</c:v>
                </c:pt>
                <c:pt idx="57">
                  <c:v>569.98797338064117</c:v>
                </c:pt>
                <c:pt idx="58">
                  <c:v>565.05291968400877</c:v>
                </c:pt>
                <c:pt idx="59">
                  <c:v>560.243871210679</c:v>
                </c:pt>
                <c:pt idx="60">
                  <c:v>555.55555555555566</c:v>
                </c:pt>
                <c:pt idx="61">
                  <c:v>550.9830040894052</c:v>
                </c:pt>
                <c:pt idx="62">
                  <c:v>546.52152981996073</c:v>
                </c:pt>
                <c:pt idx="63">
                  <c:v>542.16670719362958</c:v>
                </c:pt>
                <c:pt idx="64">
                  <c:v>537.91435363991957</c:v>
                </c:pt>
                <c:pt idx="65">
                  <c:v>533.76051268362392</c:v>
                </c:pt>
                <c:pt idx="66">
                  <c:v>529.70143846977339</c:v>
                </c:pt>
                <c:pt idx="67">
                  <c:v>525.73358156376037</c:v>
                </c:pt>
                <c:pt idx="68">
                  <c:v>521.85357590429123</c:v>
                </c:pt>
                <c:pt idx="69">
                  <c:v>518.05822680017422</c:v>
                </c:pt>
                <c:pt idx="70">
                  <c:v>514.34449987363917</c:v>
                </c:pt>
                <c:pt idx="71">
                  <c:v>510.70951086324635</c:v>
                </c:pt>
                <c:pt idx="72">
                  <c:v>507.1505162084876</c:v>
                </c:pt>
                <c:pt idx="73">
                  <c:v>503.66490434624978</c:v>
                </c:pt>
                <c:pt idx="74">
                  <c:v>500.2501876563872</c:v>
                </c:pt>
                <c:pt idx="75">
                  <c:v>496.90399499995311</c:v>
                </c:pt>
                <c:pt idx="76">
                  <c:v>493.6240647992434</c:v>
                </c:pt>
                <c:pt idx="77">
                  <c:v>490.40823861374992</c:v>
                </c:pt>
                <c:pt idx="78">
                  <c:v>487.25445517057182</c:v>
                </c:pt>
                <c:pt idx="79">
                  <c:v>484.1607448117723</c:v>
                </c:pt>
                <c:pt idx="80">
                  <c:v>481.12522432468847</c:v>
                </c:pt>
                <c:pt idx="81">
                  <c:v>478.14609212437279</c:v>
                </c:pt>
                <c:pt idx="82">
                  <c:v>475.22162376016746</c:v>
                </c:pt>
                <c:pt idx="83">
                  <c:v>472.35016772094616</c:v>
                </c:pt>
                <c:pt idx="84">
                  <c:v>469.53014151584239</c:v>
                </c:pt>
                <c:pt idx="85">
                  <c:v>466.76002800933679</c:v>
                </c:pt>
                <c:pt idx="86">
                  <c:v>464.03837199142032</c:v>
                </c:pt>
                <c:pt idx="87">
                  <c:v>461.36377696522186</c:v>
                </c:pt>
                <c:pt idx="88">
                  <c:v>458.7349021359833</c:v>
                </c:pt>
                <c:pt idx="89">
                  <c:v>456.15045958664473</c:v>
                </c:pt>
                <c:pt idx="90">
                  <c:v>453.60921162651471</c:v>
                </c:pt>
                <c:pt idx="91">
                  <c:v>451.10996830063925</c:v>
                </c:pt>
                <c:pt idx="92">
                  <c:v>448.65158504847102</c:v>
                </c:pt>
                <c:pt idx="93">
                  <c:v>446.23296050138839</c:v>
                </c:pt>
                <c:pt idx="94">
                  <c:v>443.85303440942289</c:v>
                </c:pt>
                <c:pt idx="95">
                  <c:v>441.51078568834794</c:v>
                </c:pt>
                <c:pt idx="96">
                  <c:v>439.20523057894178</c:v>
                </c:pt>
                <c:pt idx="97">
                  <c:v>436.93542091089677</c:v>
                </c:pt>
                <c:pt idx="98">
                  <c:v>434.70044246441768</c:v>
                </c:pt>
                <c:pt idx="99">
                  <c:v>432.49941342306835</c:v>
                </c:pt>
                <c:pt idx="100">
                  <c:v>430.33148291193493</c:v>
                </c:pt>
              </c:numCache>
            </c:numRef>
          </c:yVal>
        </c:ser>
        <c:ser>
          <c:idx val="2"/>
          <c:order val="2"/>
          <c:tx>
            <c:v>BL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variation'!$G$13:$G$113</c:f>
              <c:numCache>
                <c:formatCode>General</c:formatCode>
                <c:ptCount val="101"/>
                <c:pt idx="0">
                  <c:v>500</c:v>
                </c:pt>
                <c:pt idx="1">
                  <c:v>497</c:v>
                </c:pt>
                <c:pt idx="2">
                  <c:v>494</c:v>
                </c:pt>
                <c:pt idx="3">
                  <c:v>491</c:v>
                </c:pt>
                <c:pt idx="4">
                  <c:v>488</c:v>
                </c:pt>
                <c:pt idx="5">
                  <c:v>485</c:v>
                </c:pt>
                <c:pt idx="6">
                  <c:v>482</c:v>
                </c:pt>
                <c:pt idx="7">
                  <c:v>479</c:v>
                </c:pt>
                <c:pt idx="8">
                  <c:v>476</c:v>
                </c:pt>
                <c:pt idx="9">
                  <c:v>473</c:v>
                </c:pt>
                <c:pt idx="10">
                  <c:v>470</c:v>
                </c:pt>
                <c:pt idx="11">
                  <c:v>467</c:v>
                </c:pt>
                <c:pt idx="12">
                  <c:v>464</c:v>
                </c:pt>
                <c:pt idx="13">
                  <c:v>461</c:v>
                </c:pt>
                <c:pt idx="14">
                  <c:v>458</c:v>
                </c:pt>
                <c:pt idx="15">
                  <c:v>455</c:v>
                </c:pt>
                <c:pt idx="16">
                  <c:v>452</c:v>
                </c:pt>
                <c:pt idx="17">
                  <c:v>449</c:v>
                </c:pt>
                <c:pt idx="18">
                  <c:v>446</c:v>
                </c:pt>
                <c:pt idx="19">
                  <c:v>443</c:v>
                </c:pt>
                <c:pt idx="20">
                  <c:v>440</c:v>
                </c:pt>
                <c:pt idx="21">
                  <c:v>437</c:v>
                </c:pt>
                <c:pt idx="22">
                  <c:v>434</c:v>
                </c:pt>
                <c:pt idx="23">
                  <c:v>431</c:v>
                </c:pt>
                <c:pt idx="24">
                  <c:v>428</c:v>
                </c:pt>
                <c:pt idx="25">
                  <c:v>425</c:v>
                </c:pt>
                <c:pt idx="26">
                  <c:v>422</c:v>
                </c:pt>
                <c:pt idx="27">
                  <c:v>419</c:v>
                </c:pt>
                <c:pt idx="28">
                  <c:v>416</c:v>
                </c:pt>
                <c:pt idx="29">
                  <c:v>413</c:v>
                </c:pt>
                <c:pt idx="30">
                  <c:v>410</c:v>
                </c:pt>
                <c:pt idx="31">
                  <c:v>407</c:v>
                </c:pt>
                <c:pt idx="32">
                  <c:v>404</c:v>
                </c:pt>
                <c:pt idx="33">
                  <c:v>401</c:v>
                </c:pt>
                <c:pt idx="34">
                  <c:v>398</c:v>
                </c:pt>
                <c:pt idx="35">
                  <c:v>395</c:v>
                </c:pt>
                <c:pt idx="36">
                  <c:v>392</c:v>
                </c:pt>
                <c:pt idx="37">
                  <c:v>389</c:v>
                </c:pt>
                <c:pt idx="38">
                  <c:v>386</c:v>
                </c:pt>
                <c:pt idx="39">
                  <c:v>383</c:v>
                </c:pt>
                <c:pt idx="40">
                  <c:v>380</c:v>
                </c:pt>
                <c:pt idx="41">
                  <c:v>377</c:v>
                </c:pt>
                <c:pt idx="42">
                  <c:v>374</c:v>
                </c:pt>
                <c:pt idx="43">
                  <c:v>371</c:v>
                </c:pt>
                <c:pt idx="44">
                  <c:v>368</c:v>
                </c:pt>
                <c:pt idx="45">
                  <c:v>365</c:v>
                </c:pt>
                <c:pt idx="46">
                  <c:v>362</c:v>
                </c:pt>
                <c:pt idx="47">
                  <c:v>359</c:v>
                </c:pt>
                <c:pt idx="48">
                  <c:v>356</c:v>
                </c:pt>
                <c:pt idx="49">
                  <c:v>353</c:v>
                </c:pt>
                <c:pt idx="50">
                  <c:v>350</c:v>
                </c:pt>
                <c:pt idx="51">
                  <c:v>347</c:v>
                </c:pt>
                <c:pt idx="52">
                  <c:v>344</c:v>
                </c:pt>
                <c:pt idx="53">
                  <c:v>341</c:v>
                </c:pt>
                <c:pt idx="54">
                  <c:v>338</c:v>
                </c:pt>
                <c:pt idx="55">
                  <c:v>335</c:v>
                </c:pt>
                <c:pt idx="56">
                  <c:v>332</c:v>
                </c:pt>
                <c:pt idx="57">
                  <c:v>329</c:v>
                </c:pt>
                <c:pt idx="58">
                  <c:v>326</c:v>
                </c:pt>
                <c:pt idx="59">
                  <c:v>323</c:v>
                </c:pt>
                <c:pt idx="60">
                  <c:v>320</c:v>
                </c:pt>
                <c:pt idx="61">
                  <c:v>317</c:v>
                </c:pt>
                <c:pt idx="62">
                  <c:v>314</c:v>
                </c:pt>
                <c:pt idx="63">
                  <c:v>311</c:v>
                </c:pt>
                <c:pt idx="64">
                  <c:v>308</c:v>
                </c:pt>
                <c:pt idx="65">
                  <c:v>305</c:v>
                </c:pt>
                <c:pt idx="66">
                  <c:v>302</c:v>
                </c:pt>
                <c:pt idx="67">
                  <c:v>299</c:v>
                </c:pt>
                <c:pt idx="68">
                  <c:v>296</c:v>
                </c:pt>
                <c:pt idx="69">
                  <c:v>293</c:v>
                </c:pt>
                <c:pt idx="70">
                  <c:v>290</c:v>
                </c:pt>
                <c:pt idx="71">
                  <c:v>287</c:v>
                </c:pt>
                <c:pt idx="72">
                  <c:v>284</c:v>
                </c:pt>
                <c:pt idx="73">
                  <c:v>281</c:v>
                </c:pt>
                <c:pt idx="74">
                  <c:v>278</c:v>
                </c:pt>
                <c:pt idx="75">
                  <c:v>275</c:v>
                </c:pt>
                <c:pt idx="76">
                  <c:v>272</c:v>
                </c:pt>
                <c:pt idx="77">
                  <c:v>269</c:v>
                </c:pt>
                <c:pt idx="78">
                  <c:v>266</c:v>
                </c:pt>
                <c:pt idx="79">
                  <c:v>263</c:v>
                </c:pt>
                <c:pt idx="80">
                  <c:v>260</c:v>
                </c:pt>
                <c:pt idx="81">
                  <c:v>257</c:v>
                </c:pt>
                <c:pt idx="82">
                  <c:v>254</c:v>
                </c:pt>
                <c:pt idx="83">
                  <c:v>251</c:v>
                </c:pt>
                <c:pt idx="84">
                  <c:v>248</c:v>
                </c:pt>
                <c:pt idx="85">
                  <c:v>245</c:v>
                </c:pt>
                <c:pt idx="86">
                  <c:v>242</c:v>
                </c:pt>
                <c:pt idx="87">
                  <c:v>239</c:v>
                </c:pt>
                <c:pt idx="88">
                  <c:v>236</c:v>
                </c:pt>
                <c:pt idx="89">
                  <c:v>233</c:v>
                </c:pt>
                <c:pt idx="90">
                  <c:v>230</c:v>
                </c:pt>
                <c:pt idx="91">
                  <c:v>227</c:v>
                </c:pt>
                <c:pt idx="92">
                  <c:v>224</c:v>
                </c:pt>
                <c:pt idx="93">
                  <c:v>221</c:v>
                </c:pt>
                <c:pt idx="94">
                  <c:v>218</c:v>
                </c:pt>
                <c:pt idx="95">
                  <c:v>215</c:v>
                </c:pt>
                <c:pt idx="96">
                  <c:v>212</c:v>
                </c:pt>
                <c:pt idx="97">
                  <c:v>209</c:v>
                </c:pt>
                <c:pt idx="98">
                  <c:v>206</c:v>
                </c:pt>
                <c:pt idx="99">
                  <c:v>203</c:v>
                </c:pt>
                <c:pt idx="100">
                  <c:v>200</c:v>
                </c:pt>
              </c:numCache>
            </c:numRef>
          </c:yVal>
        </c:ser>
        <c:ser>
          <c:idx val="3"/>
          <c:order val="3"/>
          <c:tx>
            <c:v>IC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variation'!$H$13:$H$113</c:f>
              <c:numCache>
                <c:formatCode>General</c:formatCode>
                <c:ptCount val="101"/>
                <c:pt idx="1">
                  <c:v>2484.519974999766</c:v>
                </c:pt>
                <c:pt idx="2">
                  <c:v>1756.820922315766</c:v>
                </c:pt>
                <c:pt idx="3">
                  <c:v>1434.4382763731162</c:v>
                </c:pt>
                <c:pt idx="4">
                  <c:v>1242.2599874998818</c:v>
                </c:pt>
                <c:pt idx="5">
                  <c:v>1111.1111111111104</c:v>
                </c:pt>
                <c:pt idx="6">
                  <c:v>1014.3010324169744</c:v>
                </c:pt>
                <c:pt idx="7">
                  <c:v>939.06028303168409</c:v>
                </c:pt>
                <c:pt idx="8">
                  <c:v>878.41046115788288</c:v>
                </c:pt>
                <c:pt idx="9">
                  <c:v>828.17332499992176</c:v>
                </c:pt>
                <c:pt idx="10">
                  <c:v>785.6742013183856</c:v>
                </c:pt>
                <c:pt idx="11">
                  <c:v>749.11095829249041</c:v>
                </c:pt>
                <c:pt idx="12">
                  <c:v>717.2191381865581</c:v>
                </c:pt>
                <c:pt idx="13">
                  <c:v>689.08185882893531</c:v>
                </c:pt>
                <c:pt idx="14">
                  <c:v>664.01589407466292</c:v>
                </c:pt>
                <c:pt idx="15">
                  <c:v>641.50029909958334</c:v>
                </c:pt>
                <c:pt idx="16">
                  <c:v>621.12999374994138</c:v>
                </c:pt>
                <c:pt idx="17">
                  <c:v>602.58460505182234</c:v>
                </c:pt>
                <c:pt idx="18">
                  <c:v>585.60697410525518</c:v>
                </c:pt>
                <c:pt idx="19">
                  <c:v>569.98797338064117</c:v>
                </c:pt>
                <c:pt idx="20">
                  <c:v>555.55555555555566</c:v>
                </c:pt>
                <c:pt idx="21">
                  <c:v>542.16670719362912</c:v>
                </c:pt>
                <c:pt idx="22">
                  <c:v>529.70143846977339</c:v>
                </c:pt>
                <c:pt idx="23">
                  <c:v>518.05822680017422</c:v>
                </c:pt>
                <c:pt idx="24">
                  <c:v>507.15051620848669</c:v>
                </c:pt>
                <c:pt idx="25">
                  <c:v>496.90399499995311</c:v>
                </c:pt>
                <c:pt idx="26">
                  <c:v>487.25445517057182</c:v>
                </c:pt>
                <c:pt idx="27">
                  <c:v>478.14609212437193</c:v>
                </c:pt>
                <c:pt idx="28">
                  <c:v>469.53014151584239</c:v>
                </c:pt>
                <c:pt idx="29">
                  <c:v>461.36377696522186</c:v>
                </c:pt>
                <c:pt idx="30">
                  <c:v>453.60921162651431</c:v>
                </c:pt>
                <c:pt idx="31">
                  <c:v>446.23296050138799</c:v>
                </c:pt>
                <c:pt idx="32">
                  <c:v>439.20523057894178</c:v>
                </c:pt>
                <c:pt idx="33">
                  <c:v>432.49941342306795</c:v>
                </c:pt>
                <c:pt idx="34">
                  <c:v>426.09166047076104</c:v>
                </c:pt>
                <c:pt idx="35">
                  <c:v>419.9605255658081</c:v>
                </c:pt>
                <c:pt idx="36">
                  <c:v>414.08666249996122</c:v>
                </c:pt>
                <c:pt idx="37">
                  <c:v>408.45256782989327</c:v>
                </c:pt>
                <c:pt idx="38">
                  <c:v>403.04236117222865</c:v>
                </c:pt>
                <c:pt idx="39">
                  <c:v>397.84159668857399</c:v>
                </c:pt>
                <c:pt idx="40">
                  <c:v>392.83710065919314</c:v>
                </c:pt>
                <c:pt idx="41">
                  <c:v>388.01683098309911</c:v>
                </c:pt>
                <c:pt idx="42">
                  <c:v>383.36975519019683</c:v>
                </c:pt>
                <c:pt idx="43">
                  <c:v>378.88574415026306</c:v>
                </c:pt>
                <c:pt idx="44">
                  <c:v>374.55547914624583</c:v>
                </c:pt>
                <c:pt idx="45">
                  <c:v>370.37037037037032</c:v>
                </c:pt>
                <c:pt idx="46">
                  <c:v>366.32248521988163</c:v>
                </c:pt>
                <c:pt idx="47">
                  <c:v>362.40448502969025</c:v>
                </c:pt>
                <c:pt idx="48">
                  <c:v>358.60956909327933</c:v>
                </c:pt>
                <c:pt idx="49">
                  <c:v>354.93142499996685</c:v>
                </c:pt>
                <c:pt idx="50">
                  <c:v>351.36418446315315</c:v>
                </c:pt>
                <c:pt idx="51">
                  <c:v>347.90238393619404</c:v>
                </c:pt>
                <c:pt idx="52">
                  <c:v>344.54092941446794</c:v>
                </c:pt>
                <c:pt idx="53">
                  <c:v>341.2750649077505</c:v>
                </c:pt>
                <c:pt idx="54">
                  <c:v>338.10034413899137</c:v>
                </c:pt>
                <c:pt idx="55">
                  <c:v>335.01260508640377</c:v>
                </c:pt>
                <c:pt idx="56">
                  <c:v>332.00794703733146</c:v>
                </c:pt>
                <c:pt idx="57">
                  <c:v>329.08270986616253</c:v>
                </c:pt>
                <c:pt idx="58">
                  <c:v>326.23345528594621</c:v>
                </c:pt>
                <c:pt idx="59">
                  <c:v>323.45694985532339</c:v>
                </c:pt>
                <c:pt idx="60">
                  <c:v>320.75014954979224</c:v>
                </c:pt>
                <c:pt idx="61">
                  <c:v>318.11018572992685</c:v>
                </c:pt>
                <c:pt idx="62">
                  <c:v>315.53435235948052</c:v>
                </c:pt>
                <c:pt idx="63">
                  <c:v>313.02009434389487</c:v>
                </c:pt>
                <c:pt idx="64">
                  <c:v>310.56499687497092</c:v>
                </c:pt>
                <c:pt idx="65">
                  <c:v>308.16677568068297</c:v>
                </c:pt>
                <c:pt idx="66">
                  <c:v>305.82326809065574</c:v>
                </c:pt>
                <c:pt idx="67">
                  <c:v>303.53242483786295</c:v>
                </c:pt>
                <c:pt idx="68">
                  <c:v>301.29230252591111</c:v>
                </c:pt>
                <c:pt idx="69">
                  <c:v>299.10105669898064</c:v>
                </c:pt>
                <c:pt idx="70">
                  <c:v>296.95693545824935</c:v>
                </c:pt>
                <c:pt idx="71">
                  <c:v>294.85827357459743</c:v>
                </c:pt>
                <c:pt idx="72">
                  <c:v>292.80348705262782</c:v>
                </c:pt>
                <c:pt idx="73">
                  <c:v>290.79106810567424</c:v>
                </c:pt>
                <c:pt idx="74">
                  <c:v>288.8195805055758</c:v>
                </c:pt>
                <c:pt idx="75">
                  <c:v>286.88765527462346</c:v>
                </c:pt>
                <c:pt idx="76">
                  <c:v>284.99398669032053</c:v>
                </c:pt>
                <c:pt idx="77">
                  <c:v>283.13732857645857</c:v>
                </c:pt>
                <c:pt idx="78">
                  <c:v>281.31649085657415</c:v>
                </c:pt>
                <c:pt idx="79">
                  <c:v>279.5303363481263</c:v>
                </c:pt>
                <c:pt idx="80">
                  <c:v>277.77777777777777</c:v>
                </c:pt>
                <c:pt idx="81">
                  <c:v>276.05777499997407</c:v>
                </c:pt>
                <c:pt idx="82">
                  <c:v>274.36933240266382</c:v>
                </c:pt>
                <c:pt idx="83">
                  <c:v>272.71149648545321</c:v>
                </c:pt>
                <c:pt idx="84">
                  <c:v>271.08335359681479</c:v>
                </c:pt>
                <c:pt idx="85">
                  <c:v>269.48402781814769</c:v>
                </c:pt>
                <c:pt idx="86">
                  <c:v>267.91267898356233</c:v>
                </c:pt>
                <c:pt idx="87">
                  <c:v>266.3685008252134</c:v>
                </c:pt>
                <c:pt idx="88">
                  <c:v>264.85071923488664</c:v>
                </c:pt>
                <c:pt idx="89">
                  <c:v>263.35859063332066</c:v>
                </c:pt>
                <c:pt idx="90">
                  <c:v>261.89140043946202</c:v>
                </c:pt>
                <c:pt idx="91">
                  <c:v>260.44846163249747</c:v>
                </c:pt>
                <c:pt idx="92">
                  <c:v>259.02911340008711</c:v>
                </c:pt>
                <c:pt idx="93">
                  <c:v>257.63271986676006</c:v>
                </c:pt>
                <c:pt idx="94">
                  <c:v>256.25866889691264</c:v>
                </c:pt>
                <c:pt idx="95">
                  <c:v>254.90637096729094</c:v>
                </c:pt>
                <c:pt idx="96">
                  <c:v>253.57525810424355</c:v>
                </c:pt>
                <c:pt idx="97">
                  <c:v>252.26478288138875</c:v>
                </c:pt>
                <c:pt idx="98">
                  <c:v>250.97441747368083</c:v>
                </c:pt>
                <c:pt idx="99">
                  <c:v>249.70365276416362</c:v>
                </c:pt>
                <c:pt idx="100">
                  <c:v>248.45199749997656</c:v>
                </c:pt>
              </c:numCache>
            </c:numRef>
          </c:yVal>
        </c:ser>
        <c:ser>
          <c:idx val="4"/>
          <c:order val="4"/>
          <c:tx>
            <c:v>choice without tax</c:v>
          </c:tx>
          <c:marker>
            <c:symbol val="circle"/>
            <c:size val="1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'compensating variation'!$E$3</c:f>
              <c:numCache>
                <c:formatCode>General</c:formatCode>
                <c:ptCount val="1"/>
                <c:pt idx="0">
                  <c:v>41.666666666666664</c:v>
                </c:pt>
              </c:numCache>
            </c:numRef>
          </c:xVal>
          <c:yVal>
            <c:numRef>
              <c:f>'compensating variation'!$E$4</c:f>
              <c:numCache>
                <c:formatCode>General</c:formatCode>
                <c:ptCount val="1"/>
                <c:pt idx="0">
                  <c:v>666.66666666666674</c:v>
                </c:pt>
              </c:numCache>
            </c:numRef>
          </c:yVal>
        </c:ser>
        <c:ser>
          <c:idx val="5"/>
          <c:order val="5"/>
          <c:tx>
            <c:v>choice with wage tax</c:v>
          </c:tx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'compensating variation'!$H$3</c:f>
              <c:numCache>
                <c:formatCode>General</c:formatCode>
                <c:ptCount val="1"/>
                <c:pt idx="0">
                  <c:v>55.55555555555555</c:v>
                </c:pt>
              </c:numCache>
            </c:numRef>
          </c:xVal>
          <c:yVal>
            <c:numRef>
              <c:f>'compensating variation'!$H$4</c:f>
              <c:numCache>
                <c:formatCode>General</c:formatCode>
                <c:ptCount val="1"/>
                <c:pt idx="0">
                  <c:v>333.33333333333337</c:v>
                </c:pt>
              </c:numCache>
            </c:numRef>
          </c:yVal>
        </c:ser>
        <c:ser>
          <c:idx val="6"/>
          <c:order val="6"/>
          <c:tx>
            <c:v>BL with wage tax and compensation</c:v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variation'!$J$13:$J$113</c:f>
              <c:numCache>
                <c:formatCode>General</c:formatCode>
                <c:ptCount val="101"/>
                <c:pt idx="0">
                  <c:v>721</c:v>
                </c:pt>
                <c:pt idx="1">
                  <c:v>718</c:v>
                </c:pt>
                <c:pt idx="2">
                  <c:v>715</c:v>
                </c:pt>
                <c:pt idx="3">
                  <c:v>712</c:v>
                </c:pt>
                <c:pt idx="4">
                  <c:v>709</c:v>
                </c:pt>
                <c:pt idx="5">
                  <c:v>706</c:v>
                </c:pt>
                <c:pt idx="6">
                  <c:v>703</c:v>
                </c:pt>
                <c:pt idx="7">
                  <c:v>700</c:v>
                </c:pt>
                <c:pt idx="8">
                  <c:v>697</c:v>
                </c:pt>
                <c:pt idx="9">
                  <c:v>694</c:v>
                </c:pt>
                <c:pt idx="10">
                  <c:v>691</c:v>
                </c:pt>
                <c:pt idx="11">
                  <c:v>688</c:v>
                </c:pt>
                <c:pt idx="12">
                  <c:v>685</c:v>
                </c:pt>
                <c:pt idx="13">
                  <c:v>682</c:v>
                </c:pt>
                <c:pt idx="14">
                  <c:v>679</c:v>
                </c:pt>
                <c:pt idx="15">
                  <c:v>676</c:v>
                </c:pt>
                <c:pt idx="16">
                  <c:v>673</c:v>
                </c:pt>
                <c:pt idx="17">
                  <c:v>670</c:v>
                </c:pt>
                <c:pt idx="18">
                  <c:v>667</c:v>
                </c:pt>
                <c:pt idx="19">
                  <c:v>664</c:v>
                </c:pt>
                <c:pt idx="20">
                  <c:v>661</c:v>
                </c:pt>
                <c:pt idx="21">
                  <c:v>658</c:v>
                </c:pt>
                <c:pt idx="22">
                  <c:v>655</c:v>
                </c:pt>
                <c:pt idx="23">
                  <c:v>652</c:v>
                </c:pt>
                <c:pt idx="24">
                  <c:v>649</c:v>
                </c:pt>
                <c:pt idx="25">
                  <c:v>646</c:v>
                </c:pt>
                <c:pt idx="26">
                  <c:v>643</c:v>
                </c:pt>
                <c:pt idx="27">
                  <c:v>640</c:v>
                </c:pt>
                <c:pt idx="28">
                  <c:v>637</c:v>
                </c:pt>
                <c:pt idx="29">
                  <c:v>634</c:v>
                </c:pt>
                <c:pt idx="30">
                  <c:v>631</c:v>
                </c:pt>
                <c:pt idx="31">
                  <c:v>628</c:v>
                </c:pt>
                <c:pt idx="32">
                  <c:v>625</c:v>
                </c:pt>
                <c:pt idx="33">
                  <c:v>622</c:v>
                </c:pt>
                <c:pt idx="34">
                  <c:v>619</c:v>
                </c:pt>
                <c:pt idx="35">
                  <c:v>616</c:v>
                </c:pt>
                <c:pt idx="36">
                  <c:v>613</c:v>
                </c:pt>
                <c:pt idx="37">
                  <c:v>610</c:v>
                </c:pt>
                <c:pt idx="38">
                  <c:v>607</c:v>
                </c:pt>
                <c:pt idx="39">
                  <c:v>604</c:v>
                </c:pt>
                <c:pt idx="40">
                  <c:v>601</c:v>
                </c:pt>
                <c:pt idx="41">
                  <c:v>598</c:v>
                </c:pt>
                <c:pt idx="42">
                  <c:v>595</c:v>
                </c:pt>
                <c:pt idx="43">
                  <c:v>592</c:v>
                </c:pt>
                <c:pt idx="44">
                  <c:v>589</c:v>
                </c:pt>
                <c:pt idx="45">
                  <c:v>586</c:v>
                </c:pt>
                <c:pt idx="46">
                  <c:v>583</c:v>
                </c:pt>
                <c:pt idx="47">
                  <c:v>580</c:v>
                </c:pt>
                <c:pt idx="48">
                  <c:v>577</c:v>
                </c:pt>
                <c:pt idx="49">
                  <c:v>574</c:v>
                </c:pt>
                <c:pt idx="50">
                  <c:v>571</c:v>
                </c:pt>
                <c:pt idx="51">
                  <c:v>568</c:v>
                </c:pt>
                <c:pt idx="52">
                  <c:v>565</c:v>
                </c:pt>
                <c:pt idx="53">
                  <c:v>562</c:v>
                </c:pt>
                <c:pt idx="54">
                  <c:v>559</c:v>
                </c:pt>
                <c:pt idx="55">
                  <c:v>556</c:v>
                </c:pt>
                <c:pt idx="56">
                  <c:v>553</c:v>
                </c:pt>
                <c:pt idx="57">
                  <c:v>550</c:v>
                </c:pt>
                <c:pt idx="58">
                  <c:v>547</c:v>
                </c:pt>
                <c:pt idx="59">
                  <c:v>544</c:v>
                </c:pt>
                <c:pt idx="60">
                  <c:v>541</c:v>
                </c:pt>
                <c:pt idx="61">
                  <c:v>538</c:v>
                </c:pt>
                <c:pt idx="62">
                  <c:v>535</c:v>
                </c:pt>
                <c:pt idx="63">
                  <c:v>532</c:v>
                </c:pt>
                <c:pt idx="64">
                  <c:v>529</c:v>
                </c:pt>
                <c:pt idx="65">
                  <c:v>526</c:v>
                </c:pt>
                <c:pt idx="66">
                  <c:v>523</c:v>
                </c:pt>
                <c:pt idx="67">
                  <c:v>520</c:v>
                </c:pt>
                <c:pt idx="68">
                  <c:v>517</c:v>
                </c:pt>
                <c:pt idx="69">
                  <c:v>514</c:v>
                </c:pt>
                <c:pt idx="70">
                  <c:v>511</c:v>
                </c:pt>
                <c:pt idx="71">
                  <c:v>508</c:v>
                </c:pt>
                <c:pt idx="72">
                  <c:v>505</c:v>
                </c:pt>
                <c:pt idx="73">
                  <c:v>502</c:v>
                </c:pt>
                <c:pt idx="74">
                  <c:v>499</c:v>
                </c:pt>
                <c:pt idx="75">
                  <c:v>496</c:v>
                </c:pt>
                <c:pt idx="76">
                  <c:v>493</c:v>
                </c:pt>
                <c:pt idx="77">
                  <c:v>490</c:v>
                </c:pt>
                <c:pt idx="78">
                  <c:v>487</c:v>
                </c:pt>
                <c:pt idx="79">
                  <c:v>484</c:v>
                </c:pt>
                <c:pt idx="80">
                  <c:v>481</c:v>
                </c:pt>
                <c:pt idx="81">
                  <c:v>478</c:v>
                </c:pt>
                <c:pt idx="82">
                  <c:v>475</c:v>
                </c:pt>
                <c:pt idx="83">
                  <c:v>472</c:v>
                </c:pt>
                <c:pt idx="84">
                  <c:v>469</c:v>
                </c:pt>
                <c:pt idx="85">
                  <c:v>466</c:v>
                </c:pt>
                <c:pt idx="86">
                  <c:v>463</c:v>
                </c:pt>
                <c:pt idx="87">
                  <c:v>460</c:v>
                </c:pt>
                <c:pt idx="88">
                  <c:v>457</c:v>
                </c:pt>
                <c:pt idx="89">
                  <c:v>454</c:v>
                </c:pt>
                <c:pt idx="90">
                  <c:v>451</c:v>
                </c:pt>
                <c:pt idx="91">
                  <c:v>448</c:v>
                </c:pt>
                <c:pt idx="92">
                  <c:v>445</c:v>
                </c:pt>
                <c:pt idx="93">
                  <c:v>442</c:v>
                </c:pt>
                <c:pt idx="94">
                  <c:v>439</c:v>
                </c:pt>
                <c:pt idx="95">
                  <c:v>436</c:v>
                </c:pt>
                <c:pt idx="96">
                  <c:v>433</c:v>
                </c:pt>
                <c:pt idx="97">
                  <c:v>430</c:v>
                </c:pt>
                <c:pt idx="98">
                  <c:v>427</c:v>
                </c:pt>
                <c:pt idx="99">
                  <c:v>424</c:v>
                </c:pt>
                <c:pt idx="100">
                  <c:v>421</c:v>
                </c:pt>
              </c:numCache>
            </c:numRef>
          </c:yVal>
        </c:ser>
        <c:ser>
          <c:idx val="7"/>
          <c:order val="7"/>
          <c:tx>
            <c:v>choice with wage tax and compensation</c:v>
          </c:tx>
          <c:marker>
            <c:symbol val="circle"/>
            <c:size val="10"/>
            <c:spPr>
              <a:noFill/>
              <a:ln w="28575">
                <a:solidFill>
                  <a:schemeClr val="tx1"/>
                </a:solidFill>
              </a:ln>
            </c:spPr>
          </c:marker>
          <c:xVal>
            <c:numRef>
              <c:f>'compensating variation'!$K$4</c:f>
              <c:numCache>
                <c:formatCode>General</c:formatCode>
                <c:ptCount val="1"/>
                <c:pt idx="0">
                  <c:v>80.1111111111111</c:v>
                </c:pt>
              </c:numCache>
            </c:numRef>
          </c:xVal>
          <c:yVal>
            <c:numRef>
              <c:f>'compensating variation'!$K$5</c:f>
              <c:numCache>
                <c:formatCode>General</c:formatCode>
                <c:ptCount val="1"/>
                <c:pt idx="0">
                  <c:v>480.66666666666669</c:v>
                </c:pt>
              </c:numCache>
            </c:numRef>
          </c:yVal>
        </c:ser>
        <c:axId val="88894080"/>
        <c:axId val="88904448"/>
      </c:scatterChart>
      <c:valAx>
        <c:axId val="88894080"/>
        <c:scaling>
          <c:orientation val="minMax"/>
          <c:max val="100"/>
          <c:min val="0"/>
        </c:scaling>
        <c:axPos val="b"/>
        <c:majorGridlines/>
        <c:numFmt formatCode="General" sourceLinked="1"/>
        <c:tickLblPos val="nextTo"/>
        <c:crossAx val="88904448"/>
        <c:crosses val="autoZero"/>
        <c:crossBetween val="midCat"/>
        <c:majorUnit val="10"/>
        <c:minorUnit val="10"/>
      </c:valAx>
      <c:valAx>
        <c:axId val="88904448"/>
        <c:scaling>
          <c:orientation val="minMax"/>
          <c:max val="1000"/>
          <c:min val="0"/>
        </c:scaling>
        <c:axPos val="l"/>
        <c:majorGridlines/>
        <c:numFmt formatCode="General" sourceLinked="1"/>
        <c:tickLblPos val="nextTo"/>
        <c:crossAx val="88894080"/>
        <c:crosses val="autoZero"/>
        <c:crossBetween val="midCat"/>
        <c:majorUnit val="100"/>
        <c:minorUnit val="100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BL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variation'!$D$13:$D$113</c:f>
              <c:numCache>
                <c:formatCode>General</c:formatCode>
                <c:ptCount val="101"/>
                <c:pt idx="0">
                  <c:v>1000</c:v>
                </c:pt>
                <c:pt idx="1">
                  <c:v>992</c:v>
                </c:pt>
                <c:pt idx="2">
                  <c:v>984</c:v>
                </c:pt>
                <c:pt idx="3">
                  <c:v>976</c:v>
                </c:pt>
                <c:pt idx="4">
                  <c:v>968</c:v>
                </c:pt>
                <c:pt idx="5">
                  <c:v>960</c:v>
                </c:pt>
                <c:pt idx="6">
                  <c:v>952</c:v>
                </c:pt>
                <c:pt idx="7">
                  <c:v>944</c:v>
                </c:pt>
                <c:pt idx="8">
                  <c:v>936</c:v>
                </c:pt>
                <c:pt idx="9">
                  <c:v>928</c:v>
                </c:pt>
                <c:pt idx="10">
                  <c:v>920</c:v>
                </c:pt>
                <c:pt idx="11">
                  <c:v>912</c:v>
                </c:pt>
                <c:pt idx="12">
                  <c:v>904</c:v>
                </c:pt>
                <c:pt idx="13">
                  <c:v>896</c:v>
                </c:pt>
                <c:pt idx="14">
                  <c:v>888</c:v>
                </c:pt>
                <c:pt idx="15">
                  <c:v>880</c:v>
                </c:pt>
                <c:pt idx="16">
                  <c:v>872</c:v>
                </c:pt>
                <c:pt idx="17">
                  <c:v>864</c:v>
                </c:pt>
                <c:pt idx="18">
                  <c:v>856</c:v>
                </c:pt>
                <c:pt idx="19">
                  <c:v>848</c:v>
                </c:pt>
                <c:pt idx="20">
                  <c:v>840</c:v>
                </c:pt>
                <c:pt idx="21">
                  <c:v>832</c:v>
                </c:pt>
                <c:pt idx="22">
                  <c:v>824</c:v>
                </c:pt>
                <c:pt idx="23">
                  <c:v>816</c:v>
                </c:pt>
                <c:pt idx="24">
                  <c:v>808</c:v>
                </c:pt>
                <c:pt idx="25">
                  <c:v>800</c:v>
                </c:pt>
                <c:pt idx="26">
                  <c:v>792</c:v>
                </c:pt>
                <c:pt idx="27">
                  <c:v>784</c:v>
                </c:pt>
                <c:pt idx="28">
                  <c:v>776</c:v>
                </c:pt>
                <c:pt idx="29">
                  <c:v>768</c:v>
                </c:pt>
                <c:pt idx="30">
                  <c:v>760</c:v>
                </c:pt>
                <c:pt idx="31">
                  <c:v>752</c:v>
                </c:pt>
                <c:pt idx="32">
                  <c:v>744</c:v>
                </c:pt>
                <c:pt idx="33">
                  <c:v>736</c:v>
                </c:pt>
                <c:pt idx="34">
                  <c:v>728</c:v>
                </c:pt>
                <c:pt idx="35">
                  <c:v>720</c:v>
                </c:pt>
                <c:pt idx="36">
                  <c:v>712</c:v>
                </c:pt>
                <c:pt idx="37">
                  <c:v>704</c:v>
                </c:pt>
                <c:pt idx="38">
                  <c:v>696</c:v>
                </c:pt>
                <c:pt idx="39">
                  <c:v>688</c:v>
                </c:pt>
                <c:pt idx="40">
                  <c:v>680</c:v>
                </c:pt>
                <c:pt idx="41">
                  <c:v>672</c:v>
                </c:pt>
                <c:pt idx="42">
                  <c:v>664</c:v>
                </c:pt>
                <c:pt idx="43">
                  <c:v>656</c:v>
                </c:pt>
                <c:pt idx="44">
                  <c:v>648</c:v>
                </c:pt>
                <c:pt idx="45">
                  <c:v>640</c:v>
                </c:pt>
                <c:pt idx="46">
                  <c:v>632</c:v>
                </c:pt>
                <c:pt idx="47">
                  <c:v>624</c:v>
                </c:pt>
                <c:pt idx="48">
                  <c:v>616</c:v>
                </c:pt>
                <c:pt idx="49">
                  <c:v>608</c:v>
                </c:pt>
                <c:pt idx="50">
                  <c:v>600</c:v>
                </c:pt>
                <c:pt idx="51">
                  <c:v>592</c:v>
                </c:pt>
                <c:pt idx="52">
                  <c:v>584</c:v>
                </c:pt>
                <c:pt idx="53">
                  <c:v>576</c:v>
                </c:pt>
                <c:pt idx="54">
                  <c:v>568</c:v>
                </c:pt>
                <c:pt idx="55">
                  <c:v>560</c:v>
                </c:pt>
                <c:pt idx="56">
                  <c:v>552</c:v>
                </c:pt>
                <c:pt idx="57">
                  <c:v>544</c:v>
                </c:pt>
                <c:pt idx="58">
                  <c:v>536</c:v>
                </c:pt>
                <c:pt idx="59">
                  <c:v>528</c:v>
                </c:pt>
                <c:pt idx="60">
                  <c:v>520</c:v>
                </c:pt>
                <c:pt idx="61">
                  <c:v>512</c:v>
                </c:pt>
                <c:pt idx="62">
                  <c:v>504</c:v>
                </c:pt>
                <c:pt idx="63">
                  <c:v>496</c:v>
                </c:pt>
                <c:pt idx="64">
                  <c:v>488</c:v>
                </c:pt>
                <c:pt idx="65">
                  <c:v>480</c:v>
                </c:pt>
                <c:pt idx="66">
                  <c:v>472</c:v>
                </c:pt>
                <c:pt idx="67">
                  <c:v>464</c:v>
                </c:pt>
                <c:pt idx="68">
                  <c:v>456</c:v>
                </c:pt>
                <c:pt idx="69">
                  <c:v>448</c:v>
                </c:pt>
                <c:pt idx="70">
                  <c:v>440</c:v>
                </c:pt>
                <c:pt idx="71">
                  <c:v>432</c:v>
                </c:pt>
                <c:pt idx="72">
                  <c:v>424</c:v>
                </c:pt>
                <c:pt idx="73">
                  <c:v>416</c:v>
                </c:pt>
                <c:pt idx="74">
                  <c:v>408</c:v>
                </c:pt>
                <c:pt idx="75">
                  <c:v>400</c:v>
                </c:pt>
                <c:pt idx="76">
                  <c:v>392</c:v>
                </c:pt>
                <c:pt idx="77">
                  <c:v>384</c:v>
                </c:pt>
                <c:pt idx="78">
                  <c:v>376</c:v>
                </c:pt>
                <c:pt idx="79">
                  <c:v>368</c:v>
                </c:pt>
                <c:pt idx="80">
                  <c:v>360</c:v>
                </c:pt>
                <c:pt idx="81">
                  <c:v>352</c:v>
                </c:pt>
                <c:pt idx="82">
                  <c:v>344</c:v>
                </c:pt>
                <c:pt idx="83">
                  <c:v>336</c:v>
                </c:pt>
                <c:pt idx="84">
                  <c:v>328</c:v>
                </c:pt>
                <c:pt idx="85">
                  <c:v>320</c:v>
                </c:pt>
                <c:pt idx="86">
                  <c:v>312</c:v>
                </c:pt>
                <c:pt idx="87">
                  <c:v>304</c:v>
                </c:pt>
                <c:pt idx="88">
                  <c:v>296</c:v>
                </c:pt>
                <c:pt idx="89">
                  <c:v>288</c:v>
                </c:pt>
                <c:pt idx="90">
                  <c:v>280</c:v>
                </c:pt>
                <c:pt idx="91">
                  <c:v>272</c:v>
                </c:pt>
                <c:pt idx="92">
                  <c:v>264</c:v>
                </c:pt>
                <c:pt idx="93">
                  <c:v>256</c:v>
                </c:pt>
                <c:pt idx="94">
                  <c:v>248</c:v>
                </c:pt>
                <c:pt idx="95">
                  <c:v>240</c:v>
                </c:pt>
                <c:pt idx="96">
                  <c:v>232</c:v>
                </c:pt>
                <c:pt idx="97">
                  <c:v>224</c:v>
                </c:pt>
                <c:pt idx="98">
                  <c:v>216</c:v>
                </c:pt>
                <c:pt idx="99">
                  <c:v>208</c:v>
                </c:pt>
                <c:pt idx="100">
                  <c:v>200</c:v>
                </c:pt>
              </c:numCache>
            </c:numRef>
          </c:yVal>
        </c:ser>
        <c:ser>
          <c:idx val="1"/>
          <c:order val="1"/>
          <c:tx>
            <c:v>IC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variation'!$E$13:$E$113</c:f>
              <c:numCache>
                <c:formatCode>General</c:formatCode>
                <c:ptCount val="101"/>
                <c:pt idx="1">
                  <c:v>4303.3148291193538</c:v>
                </c:pt>
                <c:pt idx="2">
                  <c:v>3042.9030972509213</c:v>
                </c:pt>
                <c:pt idx="3">
                  <c:v>2484.519974999766</c:v>
                </c:pt>
                <c:pt idx="4">
                  <c:v>2151.6574145596769</c:v>
                </c:pt>
                <c:pt idx="5">
                  <c:v>1924.5008972987541</c:v>
                </c:pt>
                <c:pt idx="6">
                  <c:v>1756.820922315766</c:v>
                </c:pt>
                <c:pt idx="7">
                  <c:v>1626.5001215808893</c:v>
                </c:pt>
                <c:pt idx="8">
                  <c:v>1521.4515486254606</c:v>
                </c:pt>
                <c:pt idx="9">
                  <c:v>1434.4382763731162</c:v>
                </c:pt>
                <c:pt idx="10">
                  <c:v>1360.8276348795432</c:v>
                </c:pt>
                <c:pt idx="11">
                  <c:v>1297.4982402692044</c:v>
                </c:pt>
                <c:pt idx="12">
                  <c:v>1242.2599874998839</c:v>
                </c:pt>
                <c:pt idx="13">
                  <c:v>1193.5247900657212</c:v>
                </c:pt>
                <c:pt idx="14">
                  <c:v>1150.1092655705897</c:v>
                </c:pt>
                <c:pt idx="15">
                  <c:v>1111.1111111111104</c:v>
                </c:pt>
                <c:pt idx="16">
                  <c:v>1075.8287072798382</c:v>
                </c:pt>
                <c:pt idx="17">
                  <c:v>1043.7071518085834</c:v>
                </c:pt>
                <c:pt idx="18">
                  <c:v>1014.3010324169744</c:v>
                </c:pt>
                <c:pt idx="19">
                  <c:v>987.24812959848782</c:v>
                </c:pt>
                <c:pt idx="20">
                  <c:v>962.25044864937615</c:v>
                </c:pt>
                <c:pt idx="21">
                  <c:v>939.06028303168569</c:v>
                </c:pt>
                <c:pt idx="22">
                  <c:v>917.46980427196672</c:v>
                </c:pt>
                <c:pt idx="23">
                  <c:v>897.30317009694295</c:v>
                </c:pt>
                <c:pt idx="24">
                  <c:v>878.41046115788288</c:v>
                </c:pt>
                <c:pt idx="25">
                  <c:v>860.66296582387076</c:v>
                </c:pt>
                <c:pt idx="26">
                  <c:v>843.94947256972193</c:v>
                </c:pt>
                <c:pt idx="27">
                  <c:v>828.17332499992244</c:v>
                </c:pt>
                <c:pt idx="28">
                  <c:v>813.25006079044454</c:v>
                </c:pt>
                <c:pt idx="29">
                  <c:v>799.10550247564038</c:v>
                </c:pt>
                <c:pt idx="30">
                  <c:v>785.6742013183856</c:v>
                </c:pt>
                <c:pt idx="31">
                  <c:v>772.89815960028113</c:v>
                </c:pt>
                <c:pt idx="32">
                  <c:v>760.72577431273089</c:v>
                </c:pt>
                <c:pt idx="33">
                  <c:v>749.11095829249177</c:v>
                </c:pt>
                <c:pt idx="34">
                  <c:v>738.01240461674604</c:v>
                </c:pt>
                <c:pt idx="35">
                  <c:v>727.39296745330785</c:v>
                </c:pt>
                <c:pt idx="36">
                  <c:v>717.21913818655878</c:v>
                </c:pt>
                <c:pt idx="37">
                  <c:v>707.46059996334805</c:v>
                </c:pt>
                <c:pt idx="38">
                  <c:v>698.08984715282622</c:v>
                </c:pt>
                <c:pt idx="39">
                  <c:v>689.08185882893656</c:v>
                </c:pt>
                <c:pt idx="40">
                  <c:v>680.41381743977092</c:v>
                </c:pt>
                <c:pt idx="41">
                  <c:v>672.0648654545937</c:v>
                </c:pt>
                <c:pt idx="42">
                  <c:v>664.01589407466292</c:v>
                </c:pt>
                <c:pt idx="43">
                  <c:v>656.24935913179797</c:v>
                </c:pt>
                <c:pt idx="44">
                  <c:v>648.74912013460266</c:v>
                </c:pt>
                <c:pt idx="45">
                  <c:v>641.50029909958448</c:v>
                </c:pt>
                <c:pt idx="46">
                  <c:v>634.48915635573439</c:v>
                </c:pt>
                <c:pt idx="47">
                  <c:v>627.70298096225849</c:v>
                </c:pt>
                <c:pt idx="48">
                  <c:v>621.12999374994138</c:v>
                </c:pt>
                <c:pt idx="49">
                  <c:v>614.7592613027648</c:v>
                </c:pt>
                <c:pt idx="50">
                  <c:v>608.58061945018471</c:v>
                </c:pt>
                <c:pt idx="51">
                  <c:v>602.58460505182234</c:v>
                </c:pt>
                <c:pt idx="52">
                  <c:v>596.76239503286104</c:v>
                </c:pt>
                <c:pt idx="53">
                  <c:v>591.10575177659007</c:v>
                </c:pt>
                <c:pt idx="54">
                  <c:v>585.60697410525518</c:v>
                </c:pt>
                <c:pt idx="55">
                  <c:v>580.2588531856594</c:v>
                </c:pt>
                <c:pt idx="56">
                  <c:v>575.05463278529533</c:v>
                </c:pt>
                <c:pt idx="57">
                  <c:v>569.98797338064117</c:v>
                </c:pt>
                <c:pt idx="58">
                  <c:v>565.05291968400877</c:v>
                </c:pt>
                <c:pt idx="59">
                  <c:v>560.243871210679</c:v>
                </c:pt>
                <c:pt idx="60">
                  <c:v>555.55555555555566</c:v>
                </c:pt>
                <c:pt idx="61">
                  <c:v>550.9830040894052</c:v>
                </c:pt>
                <c:pt idx="62">
                  <c:v>546.52152981996073</c:v>
                </c:pt>
                <c:pt idx="63">
                  <c:v>542.16670719362958</c:v>
                </c:pt>
                <c:pt idx="64">
                  <c:v>537.91435363991957</c:v>
                </c:pt>
                <c:pt idx="65">
                  <c:v>533.76051268362392</c:v>
                </c:pt>
                <c:pt idx="66">
                  <c:v>529.70143846977339</c:v>
                </c:pt>
                <c:pt idx="67">
                  <c:v>525.73358156376037</c:v>
                </c:pt>
                <c:pt idx="68">
                  <c:v>521.85357590429123</c:v>
                </c:pt>
                <c:pt idx="69">
                  <c:v>518.05822680017422</c:v>
                </c:pt>
                <c:pt idx="70">
                  <c:v>514.34449987363917</c:v>
                </c:pt>
                <c:pt idx="71">
                  <c:v>510.70951086324635</c:v>
                </c:pt>
                <c:pt idx="72">
                  <c:v>507.1505162084876</c:v>
                </c:pt>
                <c:pt idx="73">
                  <c:v>503.66490434624978</c:v>
                </c:pt>
                <c:pt idx="74">
                  <c:v>500.2501876563872</c:v>
                </c:pt>
                <c:pt idx="75">
                  <c:v>496.90399499995311</c:v>
                </c:pt>
                <c:pt idx="76">
                  <c:v>493.6240647992434</c:v>
                </c:pt>
                <c:pt idx="77">
                  <c:v>490.40823861374992</c:v>
                </c:pt>
                <c:pt idx="78">
                  <c:v>487.25445517057182</c:v>
                </c:pt>
                <c:pt idx="79">
                  <c:v>484.1607448117723</c:v>
                </c:pt>
                <c:pt idx="80">
                  <c:v>481.12522432468847</c:v>
                </c:pt>
                <c:pt idx="81">
                  <c:v>478.14609212437279</c:v>
                </c:pt>
                <c:pt idx="82">
                  <c:v>475.22162376016746</c:v>
                </c:pt>
                <c:pt idx="83">
                  <c:v>472.35016772094616</c:v>
                </c:pt>
                <c:pt idx="84">
                  <c:v>469.53014151584239</c:v>
                </c:pt>
                <c:pt idx="85">
                  <c:v>466.76002800933679</c:v>
                </c:pt>
                <c:pt idx="86">
                  <c:v>464.03837199142032</c:v>
                </c:pt>
                <c:pt idx="87">
                  <c:v>461.36377696522186</c:v>
                </c:pt>
                <c:pt idx="88">
                  <c:v>458.7349021359833</c:v>
                </c:pt>
                <c:pt idx="89">
                  <c:v>456.15045958664473</c:v>
                </c:pt>
                <c:pt idx="90">
                  <c:v>453.60921162651471</c:v>
                </c:pt>
                <c:pt idx="91">
                  <c:v>451.10996830063925</c:v>
                </c:pt>
                <c:pt idx="92">
                  <c:v>448.65158504847102</c:v>
                </c:pt>
                <c:pt idx="93">
                  <c:v>446.23296050138839</c:v>
                </c:pt>
                <c:pt idx="94">
                  <c:v>443.85303440942289</c:v>
                </c:pt>
                <c:pt idx="95">
                  <c:v>441.51078568834794</c:v>
                </c:pt>
                <c:pt idx="96">
                  <c:v>439.20523057894178</c:v>
                </c:pt>
                <c:pt idx="97">
                  <c:v>436.93542091089677</c:v>
                </c:pt>
                <c:pt idx="98">
                  <c:v>434.70044246441768</c:v>
                </c:pt>
                <c:pt idx="99">
                  <c:v>432.49941342306835</c:v>
                </c:pt>
                <c:pt idx="100">
                  <c:v>430.33148291193493</c:v>
                </c:pt>
              </c:numCache>
            </c:numRef>
          </c:yVal>
        </c:ser>
        <c:ser>
          <c:idx val="2"/>
          <c:order val="2"/>
          <c:tx>
            <c:v>BL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variation'!$G$13:$G$113</c:f>
              <c:numCache>
                <c:formatCode>General</c:formatCode>
                <c:ptCount val="101"/>
                <c:pt idx="0">
                  <c:v>500</c:v>
                </c:pt>
                <c:pt idx="1">
                  <c:v>497</c:v>
                </c:pt>
                <c:pt idx="2">
                  <c:v>494</c:v>
                </c:pt>
                <c:pt idx="3">
                  <c:v>491</c:v>
                </c:pt>
                <c:pt idx="4">
                  <c:v>488</c:v>
                </c:pt>
                <c:pt idx="5">
                  <c:v>485</c:v>
                </c:pt>
                <c:pt idx="6">
                  <c:v>482</c:v>
                </c:pt>
                <c:pt idx="7">
                  <c:v>479</c:v>
                </c:pt>
                <c:pt idx="8">
                  <c:v>476</c:v>
                </c:pt>
                <c:pt idx="9">
                  <c:v>473</c:v>
                </c:pt>
                <c:pt idx="10">
                  <c:v>470</c:v>
                </c:pt>
                <c:pt idx="11">
                  <c:v>467</c:v>
                </c:pt>
                <c:pt idx="12">
                  <c:v>464</c:v>
                </c:pt>
                <c:pt idx="13">
                  <c:v>461</c:v>
                </c:pt>
                <c:pt idx="14">
                  <c:v>458</c:v>
                </c:pt>
                <c:pt idx="15">
                  <c:v>455</c:v>
                </c:pt>
                <c:pt idx="16">
                  <c:v>452</c:v>
                </c:pt>
                <c:pt idx="17">
                  <c:v>449</c:v>
                </c:pt>
                <c:pt idx="18">
                  <c:v>446</c:v>
                </c:pt>
                <c:pt idx="19">
                  <c:v>443</c:v>
                </c:pt>
                <c:pt idx="20">
                  <c:v>440</c:v>
                </c:pt>
                <c:pt idx="21">
                  <c:v>437</c:v>
                </c:pt>
                <c:pt idx="22">
                  <c:v>434</c:v>
                </c:pt>
                <c:pt idx="23">
                  <c:v>431</c:v>
                </c:pt>
                <c:pt idx="24">
                  <c:v>428</c:v>
                </c:pt>
                <c:pt idx="25">
                  <c:v>425</c:v>
                </c:pt>
                <c:pt idx="26">
                  <c:v>422</c:v>
                </c:pt>
                <c:pt idx="27">
                  <c:v>419</c:v>
                </c:pt>
                <c:pt idx="28">
                  <c:v>416</c:v>
                </c:pt>
                <c:pt idx="29">
                  <c:v>413</c:v>
                </c:pt>
                <c:pt idx="30">
                  <c:v>410</c:v>
                </c:pt>
                <c:pt idx="31">
                  <c:v>407</c:v>
                </c:pt>
                <c:pt idx="32">
                  <c:v>404</c:v>
                </c:pt>
                <c:pt idx="33">
                  <c:v>401</c:v>
                </c:pt>
                <c:pt idx="34">
                  <c:v>398</c:v>
                </c:pt>
                <c:pt idx="35">
                  <c:v>395</c:v>
                </c:pt>
                <c:pt idx="36">
                  <c:v>392</c:v>
                </c:pt>
                <c:pt idx="37">
                  <c:v>389</c:v>
                </c:pt>
                <c:pt idx="38">
                  <c:v>386</c:v>
                </c:pt>
                <c:pt idx="39">
                  <c:v>383</c:v>
                </c:pt>
                <c:pt idx="40">
                  <c:v>380</c:v>
                </c:pt>
                <c:pt idx="41">
                  <c:v>377</c:v>
                </c:pt>
                <c:pt idx="42">
                  <c:v>374</c:v>
                </c:pt>
                <c:pt idx="43">
                  <c:v>371</c:v>
                </c:pt>
                <c:pt idx="44">
                  <c:v>368</c:v>
                </c:pt>
                <c:pt idx="45">
                  <c:v>365</c:v>
                </c:pt>
                <c:pt idx="46">
                  <c:v>362</c:v>
                </c:pt>
                <c:pt idx="47">
                  <c:v>359</c:v>
                </c:pt>
                <c:pt idx="48">
                  <c:v>356</c:v>
                </c:pt>
                <c:pt idx="49">
                  <c:v>353</c:v>
                </c:pt>
                <c:pt idx="50">
                  <c:v>350</c:v>
                </c:pt>
                <c:pt idx="51">
                  <c:v>347</c:v>
                </c:pt>
                <c:pt idx="52">
                  <c:v>344</c:v>
                </c:pt>
                <c:pt idx="53">
                  <c:v>341</c:v>
                </c:pt>
                <c:pt idx="54">
                  <c:v>338</c:v>
                </c:pt>
                <c:pt idx="55">
                  <c:v>335</c:v>
                </c:pt>
                <c:pt idx="56">
                  <c:v>332</c:v>
                </c:pt>
                <c:pt idx="57">
                  <c:v>329</c:v>
                </c:pt>
                <c:pt idx="58">
                  <c:v>326</c:v>
                </c:pt>
                <c:pt idx="59">
                  <c:v>323</c:v>
                </c:pt>
                <c:pt idx="60">
                  <c:v>320</c:v>
                </c:pt>
                <c:pt idx="61">
                  <c:v>317</c:v>
                </c:pt>
                <c:pt idx="62">
                  <c:v>314</c:v>
                </c:pt>
                <c:pt idx="63">
                  <c:v>311</c:v>
                </c:pt>
                <c:pt idx="64">
                  <c:v>308</c:v>
                </c:pt>
                <c:pt idx="65">
                  <c:v>305</c:v>
                </c:pt>
                <c:pt idx="66">
                  <c:v>302</c:v>
                </c:pt>
                <c:pt idx="67">
                  <c:v>299</c:v>
                </c:pt>
                <c:pt idx="68">
                  <c:v>296</c:v>
                </c:pt>
                <c:pt idx="69">
                  <c:v>293</c:v>
                </c:pt>
                <c:pt idx="70">
                  <c:v>290</c:v>
                </c:pt>
                <c:pt idx="71">
                  <c:v>287</c:v>
                </c:pt>
                <c:pt idx="72">
                  <c:v>284</c:v>
                </c:pt>
                <c:pt idx="73">
                  <c:v>281</c:v>
                </c:pt>
                <c:pt idx="74">
                  <c:v>278</c:v>
                </c:pt>
                <c:pt idx="75">
                  <c:v>275</c:v>
                </c:pt>
                <c:pt idx="76">
                  <c:v>272</c:v>
                </c:pt>
                <c:pt idx="77">
                  <c:v>269</c:v>
                </c:pt>
                <c:pt idx="78">
                  <c:v>266</c:v>
                </c:pt>
                <c:pt idx="79">
                  <c:v>263</c:v>
                </c:pt>
                <c:pt idx="80">
                  <c:v>260</c:v>
                </c:pt>
                <c:pt idx="81">
                  <c:v>257</c:v>
                </c:pt>
                <c:pt idx="82">
                  <c:v>254</c:v>
                </c:pt>
                <c:pt idx="83">
                  <c:v>251</c:v>
                </c:pt>
                <c:pt idx="84">
                  <c:v>248</c:v>
                </c:pt>
                <c:pt idx="85">
                  <c:v>245</c:v>
                </c:pt>
                <c:pt idx="86">
                  <c:v>242</c:v>
                </c:pt>
                <c:pt idx="87">
                  <c:v>239</c:v>
                </c:pt>
                <c:pt idx="88">
                  <c:v>236</c:v>
                </c:pt>
                <c:pt idx="89">
                  <c:v>233</c:v>
                </c:pt>
                <c:pt idx="90">
                  <c:v>230</c:v>
                </c:pt>
                <c:pt idx="91">
                  <c:v>227</c:v>
                </c:pt>
                <c:pt idx="92">
                  <c:v>224</c:v>
                </c:pt>
                <c:pt idx="93">
                  <c:v>221</c:v>
                </c:pt>
                <c:pt idx="94">
                  <c:v>218</c:v>
                </c:pt>
                <c:pt idx="95">
                  <c:v>215</c:v>
                </c:pt>
                <c:pt idx="96">
                  <c:v>212</c:v>
                </c:pt>
                <c:pt idx="97">
                  <c:v>209</c:v>
                </c:pt>
                <c:pt idx="98">
                  <c:v>206</c:v>
                </c:pt>
                <c:pt idx="99">
                  <c:v>203</c:v>
                </c:pt>
                <c:pt idx="100">
                  <c:v>200</c:v>
                </c:pt>
              </c:numCache>
            </c:numRef>
          </c:yVal>
        </c:ser>
        <c:ser>
          <c:idx val="3"/>
          <c:order val="3"/>
          <c:tx>
            <c:v>IC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variation'!$H$13:$H$113</c:f>
              <c:numCache>
                <c:formatCode>General</c:formatCode>
                <c:ptCount val="101"/>
                <c:pt idx="1">
                  <c:v>2484.519974999766</c:v>
                </c:pt>
                <c:pt idx="2">
                  <c:v>1756.820922315766</c:v>
                </c:pt>
                <c:pt idx="3">
                  <c:v>1434.4382763731162</c:v>
                </c:pt>
                <c:pt idx="4">
                  <c:v>1242.2599874998818</c:v>
                </c:pt>
                <c:pt idx="5">
                  <c:v>1111.1111111111104</c:v>
                </c:pt>
                <c:pt idx="6">
                  <c:v>1014.3010324169744</c:v>
                </c:pt>
                <c:pt idx="7">
                  <c:v>939.06028303168409</c:v>
                </c:pt>
                <c:pt idx="8">
                  <c:v>878.41046115788288</c:v>
                </c:pt>
                <c:pt idx="9">
                  <c:v>828.17332499992176</c:v>
                </c:pt>
                <c:pt idx="10">
                  <c:v>785.6742013183856</c:v>
                </c:pt>
                <c:pt idx="11">
                  <c:v>749.11095829249041</c:v>
                </c:pt>
                <c:pt idx="12">
                  <c:v>717.2191381865581</c:v>
                </c:pt>
                <c:pt idx="13">
                  <c:v>689.08185882893531</c:v>
                </c:pt>
                <c:pt idx="14">
                  <c:v>664.01589407466292</c:v>
                </c:pt>
                <c:pt idx="15">
                  <c:v>641.50029909958334</c:v>
                </c:pt>
                <c:pt idx="16">
                  <c:v>621.12999374994138</c:v>
                </c:pt>
                <c:pt idx="17">
                  <c:v>602.58460505182234</c:v>
                </c:pt>
                <c:pt idx="18">
                  <c:v>585.60697410525518</c:v>
                </c:pt>
                <c:pt idx="19">
                  <c:v>569.98797338064117</c:v>
                </c:pt>
                <c:pt idx="20">
                  <c:v>555.55555555555566</c:v>
                </c:pt>
                <c:pt idx="21">
                  <c:v>542.16670719362912</c:v>
                </c:pt>
                <c:pt idx="22">
                  <c:v>529.70143846977339</c:v>
                </c:pt>
                <c:pt idx="23">
                  <c:v>518.05822680017422</c:v>
                </c:pt>
                <c:pt idx="24">
                  <c:v>507.15051620848669</c:v>
                </c:pt>
                <c:pt idx="25">
                  <c:v>496.90399499995311</c:v>
                </c:pt>
                <c:pt idx="26">
                  <c:v>487.25445517057182</c:v>
                </c:pt>
                <c:pt idx="27">
                  <c:v>478.14609212437193</c:v>
                </c:pt>
                <c:pt idx="28">
                  <c:v>469.53014151584239</c:v>
                </c:pt>
                <c:pt idx="29">
                  <c:v>461.36377696522186</c:v>
                </c:pt>
                <c:pt idx="30">
                  <c:v>453.60921162651431</c:v>
                </c:pt>
                <c:pt idx="31">
                  <c:v>446.23296050138799</c:v>
                </c:pt>
                <c:pt idx="32">
                  <c:v>439.20523057894178</c:v>
                </c:pt>
                <c:pt idx="33">
                  <c:v>432.49941342306795</c:v>
                </c:pt>
                <c:pt idx="34">
                  <c:v>426.09166047076104</c:v>
                </c:pt>
                <c:pt idx="35">
                  <c:v>419.9605255658081</c:v>
                </c:pt>
                <c:pt idx="36">
                  <c:v>414.08666249996122</c:v>
                </c:pt>
                <c:pt idx="37">
                  <c:v>408.45256782989327</c:v>
                </c:pt>
                <c:pt idx="38">
                  <c:v>403.04236117222865</c:v>
                </c:pt>
                <c:pt idx="39">
                  <c:v>397.84159668857399</c:v>
                </c:pt>
                <c:pt idx="40">
                  <c:v>392.83710065919314</c:v>
                </c:pt>
                <c:pt idx="41">
                  <c:v>388.01683098309911</c:v>
                </c:pt>
                <c:pt idx="42">
                  <c:v>383.36975519019683</c:v>
                </c:pt>
                <c:pt idx="43">
                  <c:v>378.88574415026306</c:v>
                </c:pt>
                <c:pt idx="44">
                  <c:v>374.55547914624583</c:v>
                </c:pt>
                <c:pt idx="45">
                  <c:v>370.37037037037032</c:v>
                </c:pt>
                <c:pt idx="46">
                  <c:v>366.32248521988163</c:v>
                </c:pt>
                <c:pt idx="47">
                  <c:v>362.40448502969025</c:v>
                </c:pt>
                <c:pt idx="48">
                  <c:v>358.60956909327933</c:v>
                </c:pt>
                <c:pt idx="49">
                  <c:v>354.93142499996685</c:v>
                </c:pt>
                <c:pt idx="50">
                  <c:v>351.36418446315315</c:v>
                </c:pt>
                <c:pt idx="51">
                  <c:v>347.90238393619404</c:v>
                </c:pt>
                <c:pt idx="52">
                  <c:v>344.54092941446794</c:v>
                </c:pt>
                <c:pt idx="53">
                  <c:v>341.2750649077505</c:v>
                </c:pt>
                <c:pt idx="54">
                  <c:v>338.10034413899137</c:v>
                </c:pt>
                <c:pt idx="55">
                  <c:v>335.01260508640377</c:v>
                </c:pt>
                <c:pt idx="56">
                  <c:v>332.00794703733146</c:v>
                </c:pt>
                <c:pt idx="57">
                  <c:v>329.08270986616253</c:v>
                </c:pt>
                <c:pt idx="58">
                  <c:v>326.23345528594621</c:v>
                </c:pt>
                <c:pt idx="59">
                  <c:v>323.45694985532339</c:v>
                </c:pt>
                <c:pt idx="60">
                  <c:v>320.75014954979224</c:v>
                </c:pt>
                <c:pt idx="61">
                  <c:v>318.11018572992685</c:v>
                </c:pt>
                <c:pt idx="62">
                  <c:v>315.53435235948052</c:v>
                </c:pt>
                <c:pt idx="63">
                  <c:v>313.02009434389487</c:v>
                </c:pt>
                <c:pt idx="64">
                  <c:v>310.56499687497092</c:v>
                </c:pt>
                <c:pt idx="65">
                  <c:v>308.16677568068297</c:v>
                </c:pt>
                <c:pt idx="66">
                  <c:v>305.82326809065574</c:v>
                </c:pt>
                <c:pt idx="67">
                  <c:v>303.53242483786295</c:v>
                </c:pt>
                <c:pt idx="68">
                  <c:v>301.29230252591111</c:v>
                </c:pt>
                <c:pt idx="69">
                  <c:v>299.10105669898064</c:v>
                </c:pt>
                <c:pt idx="70">
                  <c:v>296.95693545824935</c:v>
                </c:pt>
                <c:pt idx="71">
                  <c:v>294.85827357459743</c:v>
                </c:pt>
                <c:pt idx="72">
                  <c:v>292.80348705262782</c:v>
                </c:pt>
                <c:pt idx="73">
                  <c:v>290.79106810567424</c:v>
                </c:pt>
                <c:pt idx="74">
                  <c:v>288.8195805055758</c:v>
                </c:pt>
                <c:pt idx="75">
                  <c:v>286.88765527462346</c:v>
                </c:pt>
                <c:pt idx="76">
                  <c:v>284.99398669032053</c:v>
                </c:pt>
                <c:pt idx="77">
                  <c:v>283.13732857645857</c:v>
                </c:pt>
                <c:pt idx="78">
                  <c:v>281.31649085657415</c:v>
                </c:pt>
                <c:pt idx="79">
                  <c:v>279.5303363481263</c:v>
                </c:pt>
                <c:pt idx="80">
                  <c:v>277.77777777777777</c:v>
                </c:pt>
                <c:pt idx="81">
                  <c:v>276.05777499997407</c:v>
                </c:pt>
                <c:pt idx="82">
                  <c:v>274.36933240266382</c:v>
                </c:pt>
                <c:pt idx="83">
                  <c:v>272.71149648545321</c:v>
                </c:pt>
                <c:pt idx="84">
                  <c:v>271.08335359681479</c:v>
                </c:pt>
                <c:pt idx="85">
                  <c:v>269.48402781814769</c:v>
                </c:pt>
                <c:pt idx="86">
                  <c:v>267.91267898356233</c:v>
                </c:pt>
                <c:pt idx="87">
                  <c:v>266.3685008252134</c:v>
                </c:pt>
                <c:pt idx="88">
                  <c:v>264.85071923488664</c:v>
                </c:pt>
                <c:pt idx="89">
                  <c:v>263.35859063332066</c:v>
                </c:pt>
                <c:pt idx="90">
                  <c:v>261.89140043946202</c:v>
                </c:pt>
                <c:pt idx="91">
                  <c:v>260.44846163249747</c:v>
                </c:pt>
                <c:pt idx="92">
                  <c:v>259.02911340008711</c:v>
                </c:pt>
                <c:pt idx="93">
                  <c:v>257.63271986676006</c:v>
                </c:pt>
                <c:pt idx="94">
                  <c:v>256.25866889691264</c:v>
                </c:pt>
                <c:pt idx="95">
                  <c:v>254.90637096729094</c:v>
                </c:pt>
                <c:pt idx="96">
                  <c:v>253.57525810424355</c:v>
                </c:pt>
                <c:pt idx="97">
                  <c:v>252.26478288138875</c:v>
                </c:pt>
                <c:pt idx="98">
                  <c:v>250.97441747368083</c:v>
                </c:pt>
                <c:pt idx="99">
                  <c:v>249.70365276416362</c:v>
                </c:pt>
                <c:pt idx="100">
                  <c:v>248.45199749997656</c:v>
                </c:pt>
              </c:numCache>
            </c:numRef>
          </c:yVal>
        </c:ser>
        <c:ser>
          <c:idx val="4"/>
          <c:order val="4"/>
          <c:tx>
            <c:v>choice without tax</c:v>
          </c:tx>
          <c:marker>
            <c:symbol val="circle"/>
            <c:size val="1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'equivalent variation'!$E$3</c:f>
              <c:numCache>
                <c:formatCode>General</c:formatCode>
                <c:ptCount val="1"/>
                <c:pt idx="0">
                  <c:v>41.666666666666664</c:v>
                </c:pt>
              </c:numCache>
            </c:numRef>
          </c:xVal>
          <c:yVal>
            <c:numRef>
              <c:f>'equivalent variation'!$E$4</c:f>
              <c:numCache>
                <c:formatCode>General</c:formatCode>
                <c:ptCount val="1"/>
                <c:pt idx="0">
                  <c:v>666.66666666666674</c:v>
                </c:pt>
              </c:numCache>
            </c:numRef>
          </c:yVal>
        </c:ser>
        <c:ser>
          <c:idx val="5"/>
          <c:order val="5"/>
          <c:tx>
            <c:v>choice with wage tax</c:v>
          </c:tx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'equivalent variation'!$H$3</c:f>
              <c:numCache>
                <c:formatCode>General</c:formatCode>
                <c:ptCount val="1"/>
                <c:pt idx="0">
                  <c:v>55.55555555555555</c:v>
                </c:pt>
              </c:numCache>
            </c:numRef>
          </c:xVal>
          <c:yVal>
            <c:numRef>
              <c:f>'equivalent variation'!$H$4</c:f>
              <c:numCache>
                <c:formatCode>General</c:formatCode>
                <c:ptCount val="1"/>
                <c:pt idx="0">
                  <c:v>333.33333333333337</c:v>
                </c:pt>
              </c:numCache>
            </c:numRef>
          </c:yVal>
        </c:ser>
        <c:ser>
          <c:idx val="6"/>
          <c:order val="6"/>
          <c:tx>
            <c:v>BL with lump sum tax</c:v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'equivalent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'equivalent variation'!$J$13:$J$113</c:f>
              <c:numCache>
                <c:formatCode>General</c:formatCode>
                <c:ptCount val="101"/>
                <c:pt idx="0">
                  <c:v>693</c:v>
                </c:pt>
                <c:pt idx="1">
                  <c:v>685</c:v>
                </c:pt>
                <c:pt idx="2">
                  <c:v>677</c:v>
                </c:pt>
                <c:pt idx="3">
                  <c:v>669</c:v>
                </c:pt>
                <c:pt idx="4">
                  <c:v>661</c:v>
                </c:pt>
                <c:pt idx="5">
                  <c:v>653</c:v>
                </c:pt>
                <c:pt idx="6">
                  <c:v>645</c:v>
                </c:pt>
                <c:pt idx="7">
                  <c:v>637</c:v>
                </c:pt>
                <c:pt idx="8">
                  <c:v>629</c:v>
                </c:pt>
                <c:pt idx="9">
                  <c:v>621</c:v>
                </c:pt>
                <c:pt idx="10">
                  <c:v>613</c:v>
                </c:pt>
                <c:pt idx="11">
                  <c:v>605</c:v>
                </c:pt>
                <c:pt idx="12">
                  <c:v>597</c:v>
                </c:pt>
                <c:pt idx="13">
                  <c:v>589</c:v>
                </c:pt>
                <c:pt idx="14">
                  <c:v>581</c:v>
                </c:pt>
                <c:pt idx="15">
                  <c:v>573</c:v>
                </c:pt>
                <c:pt idx="16">
                  <c:v>565</c:v>
                </c:pt>
                <c:pt idx="17">
                  <c:v>557</c:v>
                </c:pt>
                <c:pt idx="18">
                  <c:v>549</c:v>
                </c:pt>
                <c:pt idx="19">
                  <c:v>541</c:v>
                </c:pt>
                <c:pt idx="20">
                  <c:v>533</c:v>
                </c:pt>
                <c:pt idx="21">
                  <c:v>525</c:v>
                </c:pt>
                <c:pt idx="22">
                  <c:v>517</c:v>
                </c:pt>
                <c:pt idx="23">
                  <c:v>509</c:v>
                </c:pt>
                <c:pt idx="24">
                  <c:v>501</c:v>
                </c:pt>
                <c:pt idx="25">
                  <c:v>493</c:v>
                </c:pt>
                <c:pt idx="26">
                  <c:v>485</c:v>
                </c:pt>
                <c:pt idx="27">
                  <c:v>477</c:v>
                </c:pt>
                <c:pt idx="28">
                  <c:v>469</c:v>
                </c:pt>
                <c:pt idx="29">
                  <c:v>461</c:v>
                </c:pt>
                <c:pt idx="30">
                  <c:v>453</c:v>
                </c:pt>
                <c:pt idx="31">
                  <c:v>445</c:v>
                </c:pt>
                <c:pt idx="32">
                  <c:v>437</c:v>
                </c:pt>
                <c:pt idx="33">
                  <c:v>429</c:v>
                </c:pt>
                <c:pt idx="34">
                  <c:v>421</c:v>
                </c:pt>
                <c:pt idx="35">
                  <c:v>413</c:v>
                </c:pt>
                <c:pt idx="36">
                  <c:v>405</c:v>
                </c:pt>
                <c:pt idx="37">
                  <c:v>397</c:v>
                </c:pt>
                <c:pt idx="38">
                  <c:v>389</c:v>
                </c:pt>
                <c:pt idx="39">
                  <c:v>381</c:v>
                </c:pt>
                <c:pt idx="40">
                  <c:v>373</c:v>
                </c:pt>
                <c:pt idx="41">
                  <c:v>365</c:v>
                </c:pt>
                <c:pt idx="42">
                  <c:v>357</c:v>
                </c:pt>
                <c:pt idx="43">
                  <c:v>349</c:v>
                </c:pt>
                <c:pt idx="44">
                  <c:v>341</c:v>
                </c:pt>
                <c:pt idx="45">
                  <c:v>333</c:v>
                </c:pt>
                <c:pt idx="46">
                  <c:v>325</c:v>
                </c:pt>
                <c:pt idx="47">
                  <c:v>317</c:v>
                </c:pt>
                <c:pt idx="48">
                  <c:v>309</c:v>
                </c:pt>
                <c:pt idx="49">
                  <c:v>301</c:v>
                </c:pt>
                <c:pt idx="50">
                  <c:v>293</c:v>
                </c:pt>
                <c:pt idx="51">
                  <c:v>285</c:v>
                </c:pt>
                <c:pt idx="52">
                  <c:v>277</c:v>
                </c:pt>
                <c:pt idx="53">
                  <c:v>269</c:v>
                </c:pt>
                <c:pt idx="54">
                  <c:v>261</c:v>
                </c:pt>
                <c:pt idx="55">
                  <c:v>253</c:v>
                </c:pt>
                <c:pt idx="56">
                  <c:v>245</c:v>
                </c:pt>
                <c:pt idx="57">
                  <c:v>237</c:v>
                </c:pt>
                <c:pt idx="58">
                  <c:v>229</c:v>
                </c:pt>
                <c:pt idx="59">
                  <c:v>221</c:v>
                </c:pt>
                <c:pt idx="60">
                  <c:v>213</c:v>
                </c:pt>
                <c:pt idx="61">
                  <c:v>205</c:v>
                </c:pt>
                <c:pt idx="62">
                  <c:v>197</c:v>
                </c:pt>
                <c:pt idx="63">
                  <c:v>189</c:v>
                </c:pt>
                <c:pt idx="64">
                  <c:v>181</c:v>
                </c:pt>
                <c:pt idx="65">
                  <c:v>173</c:v>
                </c:pt>
                <c:pt idx="66">
                  <c:v>165</c:v>
                </c:pt>
                <c:pt idx="67">
                  <c:v>157</c:v>
                </c:pt>
                <c:pt idx="68">
                  <c:v>149</c:v>
                </c:pt>
                <c:pt idx="69">
                  <c:v>141</c:v>
                </c:pt>
                <c:pt idx="70">
                  <c:v>133</c:v>
                </c:pt>
                <c:pt idx="71">
                  <c:v>125</c:v>
                </c:pt>
                <c:pt idx="72">
                  <c:v>117</c:v>
                </c:pt>
                <c:pt idx="73">
                  <c:v>109</c:v>
                </c:pt>
                <c:pt idx="74">
                  <c:v>101</c:v>
                </c:pt>
                <c:pt idx="75">
                  <c:v>93</c:v>
                </c:pt>
                <c:pt idx="76">
                  <c:v>85</c:v>
                </c:pt>
                <c:pt idx="77">
                  <c:v>77</c:v>
                </c:pt>
                <c:pt idx="78">
                  <c:v>69</c:v>
                </c:pt>
                <c:pt idx="79">
                  <c:v>61</c:v>
                </c:pt>
                <c:pt idx="80">
                  <c:v>53</c:v>
                </c:pt>
                <c:pt idx="81">
                  <c:v>45</c:v>
                </c:pt>
                <c:pt idx="82">
                  <c:v>37</c:v>
                </c:pt>
                <c:pt idx="83">
                  <c:v>29</c:v>
                </c:pt>
                <c:pt idx="84">
                  <c:v>21</c:v>
                </c:pt>
                <c:pt idx="85">
                  <c:v>13</c:v>
                </c:pt>
                <c:pt idx="86">
                  <c:v>5</c:v>
                </c:pt>
                <c:pt idx="87">
                  <c:v>-3</c:v>
                </c:pt>
                <c:pt idx="88">
                  <c:v>-11</c:v>
                </c:pt>
                <c:pt idx="89">
                  <c:v>-19</c:v>
                </c:pt>
                <c:pt idx="90">
                  <c:v>-27</c:v>
                </c:pt>
                <c:pt idx="91">
                  <c:v>-35</c:v>
                </c:pt>
                <c:pt idx="92">
                  <c:v>-43</c:v>
                </c:pt>
                <c:pt idx="93">
                  <c:v>-51</c:v>
                </c:pt>
                <c:pt idx="94">
                  <c:v>-59</c:v>
                </c:pt>
                <c:pt idx="95">
                  <c:v>-67</c:v>
                </c:pt>
                <c:pt idx="96">
                  <c:v>-75</c:v>
                </c:pt>
                <c:pt idx="97">
                  <c:v>-83</c:v>
                </c:pt>
                <c:pt idx="98">
                  <c:v>-91</c:v>
                </c:pt>
                <c:pt idx="99">
                  <c:v>-99</c:v>
                </c:pt>
                <c:pt idx="100">
                  <c:v>-107</c:v>
                </c:pt>
              </c:numCache>
            </c:numRef>
          </c:yVal>
        </c:ser>
        <c:ser>
          <c:idx val="8"/>
          <c:order val="7"/>
          <c:tx>
            <c:v>choice with lump sum tax</c:v>
          </c:tx>
          <c:spPr>
            <a:ln>
              <a:noFill/>
            </a:ln>
          </c:spPr>
          <c:marker>
            <c:symbol val="circle"/>
            <c:size val="10"/>
            <c:spPr>
              <a:noFill/>
              <a:ln w="28575">
                <a:solidFill>
                  <a:schemeClr val="tx1"/>
                </a:solidFill>
              </a:ln>
            </c:spPr>
          </c:marker>
          <c:xVal>
            <c:numRef>
              <c:f>'equivalent variation'!$K$4</c:f>
              <c:numCache>
                <c:formatCode>General</c:formatCode>
                <c:ptCount val="1"/>
                <c:pt idx="0">
                  <c:v>28.875</c:v>
                </c:pt>
              </c:numCache>
            </c:numRef>
          </c:xVal>
          <c:yVal>
            <c:numRef>
              <c:f>'equivalent variation'!$K$5</c:f>
              <c:numCache>
                <c:formatCode>General</c:formatCode>
                <c:ptCount val="1"/>
                <c:pt idx="0">
                  <c:v>462.00000000000006</c:v>
                </c:pt>
              </c:numCache>
            </c:numRef>
          </c:yVal>
        </c:ser>
        <c:axId val="92808320"/>
        <c:axId val="92810240"/>
      </c:scatterChart>
      <c:valAx>
        <c:axId val="92808320"/>
        <c:scaling>
          <c:orientation val="minMax"/>
          <c:max val="100"/>
          <c:min val="0"/>
        </c:scaling>
        <c:axPos val="b"/>
        <c:majorGridlines/>
        <c:numFmt formatCode="General" sourceLinked="1"/>
        <c:tickLblPos val="nextTo"/>
        <c:crossAx val="92810240"/>
        <c:crosses val="autoZero"/>
        <c:crossBetween val="midCat"/>
        <c:majorUnit val="10"/>
        <c:minorUnit val="10"/>
      </c:valAx>
      <c:valAx>
        <c:axId val="92810240"/>
        <c:scaling>
          <c:orientation val="minMax"/>
          <c:max val="1000"/>
          <c:min val="0"/>
        </c:scaling>
        <c:axPos val="l"/>
        <c:majorGridlines/>
        <c:numFmt formatCode="General" sourceLinked="1"/>
        <c:tickLblPos val="nextTo"/>
        <c:crossAx val="92808320"/>
        <c:crosses val="autoZero"/>
        <c:crossBetween val="midCat"/>
        <c:majorUnit val="100"/>
        <c:minorUnit val="100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BL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variation'!$D$13:$D$113</c:f>
              <c:numCache>
                <c:formatCode>General</c:formatCode>
                <c:ptCount val="101"/>
                <c:pt idx="0">
                  <c:v>1000</c:v>
                </c:pt>
                <c:pt idx="1">
                  <c:v>992</c:v>
                </c:pt>
                <c:pt idx="2">
                  <c:v>984</c:v>
                </c:pt>
                <c:pt idx="3">
                  <c:v>976</c:v>
                </c:pt>
                <c:pt idx="4">
                  <c:v>968</c:v>
                </c:pt>
                <c:pt idx="5">
                  <c:v>960</c:v>
                </c:pt>
                <c:pt idx="6">
                  <c:v>952</c:v>
                </c:pt>
                <c:pt idx="7">
                  <c:v>944</c:v>
                </c:pt>
                <c:pt idx="8">
                  <c:v>936</c:v>
                </c:pt>
                <c:pt idx="9">
                  <c:v>928</c:v>
                </c:pt>
                <c:pt idx="10">
                  <c:v>920</c:v>
                </c:pt>
                <c:pt idx="11">
                  <c:v>912</c:v>
                </c:pt>
                <c:pt idx="12">
                  <c:v>904</c:v>
                </c:pt>
                <c:pt idx="13">
                  <c:v>896</c:v>
                </c:pt>
                <c:pt idx="14">
                  <c:v>888</c:v>
                </c:pt>
                <c:pt idx="15">
                  <c:v>880</c:v>
                </c:pt>
                <c:pt idx="16">
                  <c:v>872</c:v>
                </c:pt>
                <c:pt idx="17">
                  <c:v>864</c:v>
                </c:pt>
                <c:pt idx="18">
                  <c:v>856</c:v>
                </c:pt>
                <c:pt idx="19">
                  <c:v>848</c:v>
                </c:pt>
                <c:pt idx="20">
                  <c:v>840</c:v>
                </c:pt>
                <c:pt idx="21">
                  <c:v>832</c:v>
                </c:pt>
                <c:pt idx="22">
                  <c:v>824</c:v>
                </c:pt>
                <c:pt idx="23">
                  <c:v>816</c:v>
                </c:pt>
                <c:pt idx="24">
                  <c:v>808</c:v>
                </c:pt>
                <c:pt idx="25">
                  <c:v>800</c:v>
                </c:pt>
                <c:pt idx="26">
                  <c:v>792</c:v>
                </c:pt>
                <c:pt idx="27">
                  <c:v>784</c:v>
                </c:pt>
                <c:pt idx="28">
                  <c:v>776</c:v>
                </c:pt>
                <c:pt idx="29">
                  <c:v>768</c:v>
                </c:pt>
                <c:pt idx="30">
                  <c:v>760</c:v>
                </c:pt>
                <c:pt idx="31">
                  <c:v>752</c:v>
                </c:pt>
                <c:pt idx="32">
                  <c:v>744</c:v>
                </c:pt>
                <c:pt idx="33">
                  <c:v>736</c:v>
                </c:pt>
                <c:pt idx="34">
                  <c:v>728</c:v>
                </c:pt>
                <c:pt idx="35">
                  <c:v>720</c:v>
                </c:pt>
                <c:pt idx="36">
                  <c:v>712</c:v>
                </c:pt>
                <c:pt idx="37">
                  <c:v>704</c:v>
                </c:pt>
                <c:pt idx="38">
                  <c:v>696</c:v>
                </c:pt>
                <c:pt idx="39">
                  <c:v>688</c:v>
                </c:pt>
                <c:pt idx="40">
                  <c:v>680</c:v>
                </c:pt>
                <c:pt idx="41">
                  <c:v>672</c:v>
                </c:pt>
                <c:pt idx="42">
                  <c:v>664</c:v>
                </c:pt>
                <c:pt idx="43">
                  <c:v>656</c:v>
                </c:pt>
                <c:pt idx="44">
                  <c:v>648</c:v>
                </c:pt>
                <c:pt idx="45">
                  <c:v>640</c:v>
                </c:pt>
                <c:pt idx="46">
                  <c:v>632</c:v>
                </c:pt>
                <c:pt idx="47">
                  <c:v>624</c:v>
                </c:pt>
                <c:pt idx="48">
                  <c:v>616</c:v>
                </c:pt>
                <c:pt idx="49">
                  <c:v>608</c:v>
                </c:pt>
                <c:pt idx="50">
                  <c:v>600</c:v>
                </c:pt>
                <c:pt idx="51">
                  <c:v>592</c:v>
                </c:pt>
                <c:pt idx="52">
                  <c:v>584</c:v>
                </c:pt>
                <c:pt idx="53">
                  <c:v>576</c:v>
                </c:pt>
                <c:pt idx="54">
                  <c:v>568</c:v>
                </c:pt>
                <c:pt idx="55">
                  <c:v>560</c:v>
                </c:pt>
                <c:pt idx="56">
                  <c:v>552</c:v>
                </c:pt>
                <c:pt idx="57">
                  <c:v>544</c:v>
                </c:pt>
                <c:pt idx="58">
                  <c:v>536</c:v>
                </c:pt>
                <c:pt idx="59">
                  <c:v>528</c:v>
                </c:pt>
                <c:pt idx="60">
                  <c:v>520</c:v>
                </c:pt>
                <c:pt idx="61">
                  <c:v>512</c:v>
                </c:pt>
                <c:pt idx="62">
                  <c:v>504</c:v>
                </c:pt>
                <c:pt idx="63">
                  <c:v>496</c:v>
                </c:pt>
                <c:pt idx="64">
                  <c:v>488</c:v>
                </c:pt>
                <c:pt idx="65">
                  <c:v>480</c:v>
                </c:pt>
                <c:pt idx="66">
                  <c:v>472</c:v>
                </c:pt>
                <c:pt idx="67">
                  <c:v>464</c:v>
                </c:pt>
                <c:pt idx="68">
                  <c:v>456</c:v>
                </c:pt>
                <c:pt idx="69">
                  <c:v>448</c:v>
                </c:pt>
                <c:pt idx="70">
                  <c:v>440</c:v>
                </c:pt>
                <c:pt idx="71">
                  <c:v>432</c:v>
                </c:pt>
                <c:pt idx="72">
                  <c:v>424</c:v>
                </c:pt>
                <c:pt idx="73">
                  <c:v>416</c:v>
                </c:pt>
                <c:pt idx="74">
                  <c:v>408</c:v>
                </c:pt>
                <c:pt idx="75">
                  <c:v>400</c:v>
                </c:pt>
                <c:pt idx="76">
                  <c:v>392</c:v>
                </c:pt>
                <c:pt idx="77">
                  <c:v>384</c:v>
                </c:pt>
                <c:pt idx="78">
                  <c:v>376</c:v>
                </c:pt>
                <c:pt idx="79">
                  <c:v>368</c:v>
                </c:pt>
                <c:pt idx="80">
                  <c:v>360</c:v>
                </c:pt>
                <c:pt idx="81">
                  <c:v>352</c:v>
                </c:pt>
                <c:pt idx="82">
                  <c:v>344</c:v>
                </c:pt>
                <c:pt idx="83">
                  <c:v>336</c:v>
                </c:pt>
                <c:pt idx="84">
                  <c:v>328</c:v>
                </c:pt>
                <c:pt idx="85">
                  <c:v>320</c:v>
                </c:pt>
                <c:pt idx="86">
                  <c:v>312</c:v>
                </c:pt>
                <c:pt idx="87">
                  <c:v>304</c:v>
                </c:pt>
                <c:pt idx="88">
                  <c:v>296</c:v>
                </c:pt>
                <c:pt idx="89">
                  <c:v>288</c:v>
                </c:pt>
                <c:pt idx="90">
                  <c:v>280</c:v>
                </c:pt>
                <c:pt idx="91">
                  <c:v>272</c:v>
                </c:pt>
                <c:pt idx="92">
                  <c:v>264</c:v>
                </c:pt>
                <c:pt idx="93">
                  <c:v>256</c:v>
                </c:pt>
                <c:pt idx="94">
                  <c:v>248</c:v>
                </c:pt>
                <c:pt idx="95">
                  <c:v>240</c:v>
                </c:pt>
                <c:pt idx="96">
                  <c:v>232</c:v>
                </c:pt>
                <c:pt idx="97">
                  <c:v>224</c:v>
                </c:pt>
                <c:pt idx="98">
                  <c:v>216</c:v>
                </c:pt>
                <c:pt idx="99">
                  <c:v>208</c:v>
                </c:pt>
                <c:pt idx="100">
                  <c:v>200</c:v>
                </c:pt>
              </c:numCache>
            </c:numRef>
          </c:yVal>
        </c:ser>
        <c:ser>
          <c:idx val="1"/>
          <c:order val="1"/>
          <c:tx>
            <c:v>IC no tax</c:v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variation'!$E$13:$E$113</c:f>
              <c:numCache>
                <c:formatCode>General</c:formatCode>
                <c:ptCount val="101"/>
                <c:pt idx="1">
                  <c:v>4303.3148291193538</c:v>
                </c:pt>
                <c:pt idx="2">
                  <c:v>3042.9030972509213</c:v>
                </c:pt>
                <c:pt idx="3">
                  <c:v>2484.519974999766</c:v>
                </c:pt>
                <c:pt idx="4">
                  <c:v>2151.6574145596769</c:v>
                </c:pt>
                <c:pt idx="5">
                  <c:v>1924.5008972987541</c:v>
                </c:pt>
                <c:pt idx="6">
                  <c:v>1756.820922315766</c:v>
                </c:pt>
                <c:pt idx="7">
                  <c:v>1626.5001215808893</c:v>
                </c:pt>
                <c:pt idx="8">
                  <c:v>1521.4515486254606</c:v>
                </c:pt>
                <c:pt idx="9">
                  <c:v>1434.4382763731162</c:v>
                </c:pt>
                <c:pt idx="10">
                  <c:v>1360.8276348795432</c:v>
                </c:pt>
                <c:pt idx="11">
                  <c:v>1297.4982402692044</c:v>
                </c:pt>
                <c:pt idx="12">
                  <c:v>1242.2599874998839</c:v>
                </c:pt>
                <c:pt idx="13">
                  <c:v>1193.5247900657212</c:v>
                </c:pt>
                <c:pt idx="14">
                  <c:v>1150.1092655705897</c:v>
                </c:pt>
                <c:pt idx="15">
                  <c:v>1111.1111111111104</c:v>
                </c:pt>
                <c:pt idx="16">
                  <c:v>1075.8287072798382</c:v>
                </c:pt>
                <c:pt idx="17">
                  <c:v>1043.7071518085834</c:v>
                </c:pt>
                <c:pt idx="18">
                  <c:v>1014.3010324169744</c:v>
                </c:pt>
                <c:pt idx="19">
                  <c:v>987.24812959848782</c:v>
                </c:pt>
                <c:pt idx="20">
                  <c:v>962.25044864937615</c:v>
                </c:pt>
                <c:pt idx="21">
                  <c:v>939.06028303168569</c:v>
                </c:pt>
                <c:pt idx="22">
                  <c:v>917.46980427196672</c:v>
                </c:pt>
                <c:pt idx="23">
                  <c:v>897.30317009694295</c:v>
                </c:pt>
                <c:pt idx="24">
                  <c:v>878.41046115788288</c:v>
                </c:pt>
                <c:pt idx="25">
                  <c:v>860.66296582387076</c:v>
                </c:pt>
                <c:pt idx="26">
                  <c:v>843.94947256972193</c:v>
                </c:pt>
                <c:pt idx="27">
                  <c:v>828.17332499992244</c:v>
                </c:pt>
                <c:pt idx="28">
                  <c:v>813.25006079044454</c:v>
                </c:pt>
                <c:pt idx="29">
                  <c:v>799.10550247564038</c:v>
                </c:pt>
                <c:pt idx="30">
                  <c:v>785.6742013183856</c:v>
                </c:pt>
                <c:pt idx="31">
                  <c:v>772.89815960028113</c:v>
                </c:pt>
                <c:pt idx="32">
                  <c:v>760.72577431273089</c:v>
                </c:pt>
                <c:pt idx="33">
                  <c:v>749.11095829249177</c:v>
                </c:pt>
                <c:pt idx="34">
                  <c:v>738.01240461674604</c:v>
                </c:pt>
                <c:pt idx="35">
                  <c:v>727.39296745330785</c:v>
                </c:pt>
                <c:pt idx="36">
                  <c:v>717.21913818655878</c:v>
                </c:pt>
                <c:pt idx="37">
                  <c:v>707.46059996334805</c:v>
                </c:pt>
                <c:pt idx="38">
                  <c:v>698.08984715282622</c:v>
                </c:pt>
                <c:pt idx="39">
                  <c:v>689.08185882893656</c:v>
                </c:pt>
                <c:pt idx="40">
                  <c:v>680.41381743977092</c:v>
                </c:pt>
                <c:pt idx="41">
                  <c:v>672.0648654545937</c:v>
                </c:pt>
                <c:pt idx="42">
                  <c:v>664.01589407466292</c:v>
                </c:pt>
                <c:pt idx="43">
                  <c:v>656.24935913179797</c:v>
                </c:pt>
                <c:pt idx="44">
                  <c:v>648.74912013460266</c:v>
                </c:pt>
                <c:pt idx="45">
                  <c:v>641.50029909958448</c:v>
                </c:pt>
                <c:pt idx="46">
                  <c:v>634.48915635573439</c:v>
                </c:pt>
                <c:pt idx="47">
                  <c:v>627.70298096225849</c:v>
                </c:pt>
                <c:pt idx="48">
                  <c:v>621.12999374994138</c:v>
                </c:pt>
                <c:pt idx="49">
                  <c:v>614.7592613027648</c:v>
                </c:pt>
                <c:pt idx="50">
                  <c:v>608.58061945018471</c:v>
                </c:pt>
                <c:pt idx="51">
                  <c:v>602.58460505182234</c:v>
                </c:pt>
                <c:pt idx="52">
                  <c:v>596.76239503286104</c:v>
                </c:pt>
                <c:pt idx="53">
                  <c:v>591.10575177659007</c:v>
                </c:pt>
                <c:pt idx="54">
                  <c:v>585.60697410525518</c:v>
                </c:pt>
                <c:pt idx="55">
                  <c:v>580.2588531856594</c:v>
                </c:pt>
                <c:pt idx="56">
                  <c:v>575.05463278529533</c:v>
                </c:pt>
                <c:pt idx="57">
                  <c:v>569.98797338064117</c:v>
                </c:pt>
                <c:pt idx="58">
                  <c:v>565.05291968400877</c:v>
                </c:pt>
                <c:pt idx="59">
                  <c:v>560.243871210679</c:v>
                </c:pt>
                <c:pt idx="60">
                  <c:v>555.55555555555566</c:v>
                </c:pt>
                <c:pt idx="61">
                  <c:v>550.9830040894052</c:v>
                </c:pt>
                <c:pt idx="62">
                  <c:v>546.52152981996073</c:v>
                </c:pt>
                <c:pt idx="63">
                  <c:v>542.16670719362958</c:v>
                </c:pt>
                <c:pt idx="64">
                  <c:v>537.91435363991957</c:v>
                </c:pt>
                <c:pt idx="65">
                  <c:v>533.76051268362392</c:v>
                </c:pt>
                <c:pt idx="66">
                  <c:v>529.70143846977339</c:v>
                </c:pt>
                <c:pt idx="67">
                  <c:v>525.73358156376037</c:v>
                </c:pt>
                <c:pt idx="68">
                  <c:v>521.85357590429123</c:v>
                </c:pt>
                <c:pt idx="69">
                  <c:v>518.05822680017422</c:v>
                </c:pt>
                <c:pt idx="70">
                  <c:v>514.34449987363917</c:v>
                </c:pt>
                <c:pt idx="71">
                  <c:v>510.70951086324635</c:v>
                </c:pt>
                <c:pt idx="72">
                  <c:v>507.1505162084876</c:v>
                </c:pt>
                <c:pt idx="73">
                  <c:v>503.66490434624978</c:v>
                </c:pt>
                <c:pt idx="74">
                  <c:v>500.2501876563872</c:v>
                </c:pt>
                <c:pt idx="75">
                  <c:v>496.90399499995311</c:v>
                </c:pt>
                <c:pt idx="76">
                  <c:v>493.6240647992434</c:v>
                </c:pt>
                <c:pt idx="77">
                  <c:v>490.40823861374992</c:v>
                </c:pt>
                <c:pt idx="78">
                  <c:v>487.25445517057182</c:v>
                </c:pt>
                <c:pt idx="79">
                  <c:v>484.1607448117723</c:v>
                </c:pt>
                <c:pt idx="80">
                  <c:v>481.12522432468847</c:v>
                </c:pt>
                <c:pt idx="81">
                  <c:v>478.14609212437279</c:v>
                </c:pt>
                <c:pt idx="82">
                  <c:v>475.22162376016746</c:v>
                </c:pt>
                <c:pt idx="83">
                  <c:v>472.35016772094616</c:v>
                </c:pt>
                <c:pt idx="84">
                  <c:v>469.53014151584239</c:v>
                </c:pt>
                <c:pt idx="85">
                  <c:v>466.76002800933679</c:v>
                </c:pt>
                <c:pt idx="86">
                  <c:v>464.03837199142032</c:v>
                </c:pt>
                <c:pt idx="87">
                  <c:v>461.36377696522186</c:v>
                </c:pt>
                <c:pt idx="88">
                  <c:v>458.7349021359833</c:v>
                </c:pt>
                <c:pt idx="89">
                  <c:v>456.15045958664473</c:v>
                </c:pt>
                <c:pt idx="90">
                  <c:v>453.60921162651471</c:v>
                </c:pt>
                <c:pt idx="91">
                  <c:v>451.10996830063925</c:v>
                </c:pt>
                <c:pt idx="92">
                  <c:v>448.65158504847102</c:v>
                </c:pt>
                <c:pt idx="93">
                  <c:v>446.23296050138839</c:v>
                </c:pt>
                <c:pt idx="94">
                  <c:v>443.85303440942289</c:v>
                </c:pt>
                <c:pt idx="95">
                  <c:v>441.51078568834794</c:v>
                </c:pt>
                <c:pt idx="96">
                  <c:v>439.20523057894178</c:v>
                </c:pt>
                <c:pt idx="97">
                  <c:v>436.93542091089677</c:v>
                </c:pt>
                <c:pt idx="98">
                  <c:v>434.70044246441768</c:v>
                </c:pt>
                <c:pt idx="99">
                  <c:v>432.49941342306835</c:v>
                </c:pt>
                <c:pt idx="100">
                  <c:v>430.33148291193493</c:v>
                </c:pt>
              </c:numCache>
            </c:numRef>
          </c:yVal>
        </c:ser>
        <c:ser>
          <c:idx val="2"/>
          <c:order val="2"/>
          <c:tx>
            <c:v>BL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variation'!$G$13:$G$113</c:f>
              <c:numCache>
                <c:formatCode>General</c:formatCode>
                <c:ptCount val="101"/>
                <c:pt idx="0">
                  <c:v>500</c:v>
                </c:pt>
                <c:pt idx="1">
                  <c:v>497</c:v>
                </c:pt>
                <c:pt idx="2">
                  <c:v>494</c:v>
                </c:pt>
                <c:pt idx="3">
                  <c:v>491</c:v>
                </c:pt>
                <c:pt idx="4">
                  <c:v>488</c:v>
                </c:pt>
                <c:pt idx="5">
                  <c:v>485</c:v>
                </c:pt>
                <c:pt idx="6">
                  <c:v>482</c:v>
                </c:pt>
                <c:pt idx="7">
                  <c:v>479</c:v>
                </c:pt>
                <c:pt idx="8">
                  <c:v>476</c:v>
                </c:pt>
                <c:pt idx="9">
                  <c:v>473</c:v>
                </c:pt>
                <c:pt idx="10">
                  <c:v>470</c:v>
                </c:pt>
                <c:pt idx="11">
                  <c:v>467</c:v>
                </c:pt>
                <c:pt idx="12">
                  <c:v>464</c:v>
                </c:pt>
                <c:pt idx="13">
                  <c:v>461</c:v>
                </c:pt>
                <c:pt idx="14">
                  <c:v>458</c:v>
                </c:pt>
                <c:pt idx="15">
                  <c:v>455</c:v>
                </c:pt>
                <c:pt idx="16">
                  <c:v>452</c:v>
                </c:pt>
                <c:pt idx="17">
                  <c:v>449</c:v>
                </c:pt>
                <c:pt idx="18">
                  <c:v>446</c:v>
                </c:pt>
                <c:pt idx="19">
                  <c:v>443</c:v>
                </c:pt>
                <c:pt idx="20">
                  <c:v>440</c:v>
                </c:pt>
                <c:pt idx="21">
                  <c:v>437</c:v>
                </c:pt>
                <c:pt idx="22">
                  <c:v>434</c:v>
                </c:pt>
                <c:pt idx="23">
                  <c:v>431</c:v>
                </c:pt>
                <c:pt idx="24">
                  <c:v>428</c:v>
                </c:pt>
                <c:pt idx="25">
                  <c:v>425</c:v>
                </c:pt>
                <c:pt idx="26">
                  <c:v>422</c:v>
                </c:pt>
                <c:pt idx="27">
                  <c:v>419</c:v>
                </c:pt>
                <c:pt idx="28">
                  <c:v>416</c:v>
                </c:pt>
                <c:pt idx="29">
                  <c:v>413</c:v>
                </c:pt>
                <c:pt idx="30">
                  <c:v>410</c:v>
                </c:pt>
                <c:pt idx="31">
                  <c:v>407</c:v>
                </c:pt>
                <c:pt idx="32">
                  <c:v>404</c:v>
                </c:pt>
                <c:pt idx="33">
                  <c:v>401</c:v>
                </c:pt>
                <c:pt idx="34">
                  <c:v>398</c:v>
                </c:pt>
                <c:pt idx="35">
                  <c:v>395</c:v>
                </c:pt>
                <c:pt idx="36">
                  <c:v>392</c:v>
                </c:pt>
                <c:pt idx="37">
                  <c:v>389</c:v>
                </c:pt>
                <c:pt idx="38">
                  <c:v>386</c:v>
                </c:pt>
                <c:pt idx="39">
                  <c:v>383</c:v>
                </c:pt>
                <c:pt idx="40">
                  <c:v>380</c:v>
                </c:pt>
                <c:pt idx="41">
                  <c:v>377</c:v>
                </c:pt>
                <c:pt idx="42">
                  <c:v>374</c:v>
                </c:pt>
                <c:pt idx="43">
                  <c:v>371</c:v>
                </c:pt>
                <c:pt idx="44">
                  <c:v>368</c:v>
                </c:pt>
                <c:pt idx="45">
                  <c:v>365</c:v>
                </c:pt>
                <c:pt idx="46">
                  <c:v>362</c:v>
                </c:pt>
                <c:pt idx="47">
                  <c:v>359</c:v>
                </c:pt>
                <c:pt idx="48">
                  <c:v>356</c:v>
                </c:pt>
                <c:pt idx="49">
                  <c:v>353</c:v>
                </c:pt>
                <c:pt idx="50">
                  <c:v>350</c:v>
                </c:pt>
                <c:pt idx="51">
                  <c:v>347</c:v>
                </c:pt>
                <c:pt idx="52">
                  <c:v>344</c:v>
                </c:pt>
                <c:pt idx="53">
                  <c:v>341</c:v>
                </c:pt>
                <c:pt idx="54">
                  <c:v>338</c:v>
                </c:pt>
                <c:pt idx="55">
                  <c:v>335</c:v>
                </c:pt>
                <c:pt idx="56">
                  <c:v>332</c:v>
                </c:pt>
                <c:pt idx="57">
                  <c:v>329</c:v>
                </c:pt>
                <c:pt idx="58">
                  <c:v>326</c:v>
                </c:pt>
                <c:pt idx="59">
                  <c:v>323</c:v>
                </c:pt>
                <c:pt idx="60">
                  <c:v>320</c:v>
                </c:pt>
                <c:pt idx="61">
                  <c:v>317</c:v>
                </c:pt>
                <c:pt idx="62">
                  <c:v>314</c:v>
                </c:pt>
                <c:pt idx="63">
                  <c:v>311</c:v>
                </c:pt>
                <c:pt idx="64">
                  <c:v>308</c:v>
                </c:pt>
                <c:pt idx="65">
                  <c:v>305</c:v>
                </c:pt>
                <c:pt idx="66">
                  <c:v>302</c:v>
                </c:pt>
                <c:pt idx="67">
                  <c:v>299</c:v>
                </c:pt>
                <c:pt idx="68">
                  <c:v>296</c:v>
                </c:pt>
                <c:pt idx="69">
                  <c:v>293</c:v>
                </c:pt>
                <c:pt idx="70">
                  <c:v>290</c:v>
                </c:pt>
                <c:pt idx="71">
                  <c:v>287</c:v>
                </c:pt>
                <c:pt idx="72">
                  <c:v>284</c:v>
                </c:pt>
                <c:pt idx="73">
                  <c:v>281</c:v>
                </c:pt>
                <c:pt idx="74">
                  <c:v>278</c:v>
                </c:pt>
                <c:pt idx="75">
                  <c:v>275</c:v>
                </c:pt>
                <c:pt idx="76">
                  <c:v>272</c:v>
                </c:pt>
                <c:pt idx="77">
                  <c:v>269</c:v>
                </c:pt>
                <c:pt idx="78">
                  <c:v>266</c:v>
                </c:pt>
                <c:pt idx="79">
                  <c:v>263</c:v>
                </c:pt>
                <c:pt idx="80">
                  <c:v>260</c:v>
                </c:pt>
                <c:pt idx="81">
                  <c:v>257</c:v>
                </c:pt>
                <c:pt idx="82">
                  <c:v>254</c:v>
                </c:pt>
                <c:pt idx="83">
                  <c:v>251</c:v>
                </c:pt>
                <c:pt idx="84">
                  <c:v>248</c:v>
                </c:pt>
                <c:pt idx="85">
                  <c:v>245</c:v>
                </c:pt>
                <c:pt idx="86">
                  <c:v>242</c:v>
                </c:pt>
                <c:pt idx="87">
                  <c:v>239</c:v>
                </c:pt>
                <c:pt idx="88">
                  <c:v>236</c:v>
                </c:pt>
                <c:pt idx="89">
                  <c:v>233</c:v>
                </c:pt>
                <c:pt idx="90">
                  <c:v>230</c:v>
                </c:pt>
                <c:pt idx="91">
                  <c:v>227</c:v>
                </c:pt>
                <c:pt idx="92">
                  <c:v>224</c:v>
                </c:pt>
                <c:pt idx="93">
                  <c:v>221</c:v>
                </c:pt>
                <c:pt idx="94">
                  <c:v>218</c:v>
                </c:pt>
                <c:pt idx="95">
                  <c:v>215</c:v>
                </c:pt>
                <c:pt idx="96">
                  <c:v>212</c:v>
                </c:pt>
                <c:pt idx="97">
                  <c:v>209</c:v>
                </c:pt>
                <c:pt idx="98">
                  <c:v>206</c:v>
                </c:pt>
                <c:pt idx="99">
                  <c:v>203</c:v>
                </c:pt>
                <c:pt idx="100">
                  <c:v>200</c:v>
                </c:pt>
              </c:numCache>
            </c:numRef>
          </c:yVal>
        </c:ser>
        <c:ser>
          <c:idx val="3"/>
          <c:order val="3"/>
          <c:tx>
            <c:v>IC with tax</c:v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variation'!$H$13:$H$113</c:f>
              <c:numCache>
                <c:formatCode>General</c:formatCode>
                <c:ptCount val="101"/>
                <c:pt idx="1">
                  <c:v>2484.519974999766</c:v>
                </c:pt>
                <c:pt idx="2">
                  <c:v>1756.820922315766</c:v>
                </c:pt>
                <c:pt idx="3">
                  <c:v>1434.4382763731162</c:v>
                </c:pt>
                <c:pt idx="4">
                  <c:v>1242.2599874998818</c:v>
                </c:pt>
                <c:pt idx="5">
                  <c:v>1111.1111111111104</c:v>
                </c:pt>
                <c:pt idx="6">
                  <c:v>1014.3010324169744</c:v>
                </c:pt>
                <c:pt idx="7">
                  <c:v>939.06028303168409</c:v>
                </c:pt>
                <c:pt idx="8">
                  <c:v>878.41046115788288</c:v>
                </c:pt>
                <c:pt idx="9">
                  <c:v>828.17332499992176</c:v>
                </c:pt>
                <c:pt idx="10">
                  <c:v>785.6742013183856</c:v>
                </c:pt>
                <c:pt idx="11">
                  <c:v>749.11095829249041</c:v>
                </c:pt>
                <c:pt idx="12">
                  <c:v>717.2191381865581</c:v>
                </c:pt>
                <c:pt idx="13">
                  <c:v>689.08185882893531</c:v>
                </c:pt>
                <c:pt idx="14">
                  <c:v>664.01589407466292</c:v>
                </c:pt>
                <c:pt idx="15">
                  <c:v>641.50029909958334</c:v>
                </c:pt>
                <c:pt idx="16">
                  <c:v>621.12999374994138</c:v>
                </c:pt>
                <c:pt idx="17">
                  <c:v>602.58460505182234</c:v>
                </c:pt>
                <c:pt idx="18">
                  <c:v>585.60697410525518</c:v>
                </c:pt>
                <c:pt idx="19">
                  <c:v>569.98797338064117</c:v>
                </c:pt>
                <c:pt idx="20">
                  <c:v>555.55555555555566</c:v>
                </c:pt>
                <c:pt idx="21">
                  <c:v>542.16670719362912</c:v>
                </c:pt>
                <c:pt idx="22">
                  <c:v>529.70143846977339</c:v>
                </c:pt>
                <c:pt idx="23">
                  <c:v>518.05822680017422</c:v>
                </c:pt>
                <c:pt idx="24">
                  <c:v>507.15051620848669</c:v>
                </c:pt>
                <c:pt idx="25">
                  <c:v>496.90399499995311</c:v>
                </c:pt>
                <c:pt idx="26">
                  <c:v>487.25445517057182</c:v>
                </c:pt>
                <c:pt idx="27">
                  <c:v>478.14609212437193</c:v>
                </c:pt>
                <c:pt idx="28">
                  <c:v>469.53014151584239</c:v>
                </c:pt>
                <c:pt idx="29">
                  <c:v>461.36377696522186</c:v>
                </c:pt>
                <c:pt idx="30">
                  <c:v>453.60921162651431</c:v>
                </c:pt>
                <c:pt idx="31">
                  <c:v>446.23296050138799</c:v>
                </c:pt>
                <c:pt idx="32">
                  <c:v>439.20523057894178</c:v>
                </c:pt>
                <c:pt idx="33">
                  <c:v>432.49941342306795</c:v>
                </c:pt>
                <c:pt idx="34">
                  <c:v>426.09166047076104</c:v>
                </c:pt>
                <c:pt idx="35">
                  <c:v>419.9605255658081</c:v>
                </c:pt>
                <c:pt idx="36">
                  <c:v>414.08666249996122</c:v>
                </c:pt>
                <c:pt idx="37">
                  <c:v>408.45256782989327</c:v>
                </c:pt>
                <c:pt idx="38">
                  <c:v>403.04236117222865</c:v>
                </c:pt>
                <c:pt idx="39">
                  <c:v>397.84159668857399</c:v>
                </c:pt>
                <c:pt idx="40">
                  <c:v>392.83710065919314</c:v>
                </c:pt>
                <c:pt idx="41">
                  <c:v>388.01683098309911</c:v>
                </c:pt>
                <c:pt idx="42">
                  <c:v>383.36975519019683</c:v>
                </c:pt>
                <c:pt idx="43">
                  <c:v>378.88574415026306</c:v>
                </c:pt>
                <c:pt idx="44">
                  <c:v>374.55547914624583</c:v>
                </c:pt>
                <c:pt idx="45">
                  <c:v>370.37037037037032</c:v>
                </c:pt>
                <c:pt idx="46">
                  <c:v>366.32248521988163</c:v>
                </c:pt>
                <c:pt idx="47">
                  <c:v>362.40448502969025</c:v>
                </c:pt>
                <c:pt idx="48">
                  <c:v>358.60956909327933</c:v>
                </c:pt>
                <c:pt idx="49">
                  <c:v>354.93142499996685</c:v>
                </c:pt>
                <c:pt idx="50">
                  <c:v>351.36418446315315</c:v>
                </c:pt>
                <c:pt idx="51">
                  <c:v>347.90238393619404</c:v>
                </c:pt>
                <c:pt idx="52">
                  <c:v>344.54092941446794</c:v>
                </c:pt>
                <c:pt idx="53">
                  <c:v>341.2750649077505</c:v>
                </c:pt>
                <c:pt idx="54">
                  <c:v>338.10034413899137</c:v>
                </c:pt>
                <c:pt idx="55">
                  <c:v>335.01260508640377</c:v>
                </c:pt>
                <c:pt idx="56">
                  <c:v>332.00794703733146</c:v>
                </c:pt>
                <c:pt idx="57">
                  <c:v>329.08270986616253</c:v>
                </c:pt>
                <c:pt idx="58">
                  <c:v>326.23345528594621</c:v>
                </c:pt>
                <c:pt idx="59">
                  <c:v>323.45694985532339</c:v>
                </c:pt>
                <c:pt idx="60">
                  <c:v>320.75014954979224</c:v>
                </c:pt>
                <c:pt idx="61">
                  <c:v>318.11018572992685</c:v>
                </c:pt>
                <c:pt idx="62">
                  <c:v>315.53435235948052</c:v>
                </c:pt>
                <c:pt idx="63">
                  <c:v>313.02009434389487</c:v>
                </c:pt>
                <c:pt idx="64">
                  <c:v>310.56499687497092</c:v>
                </c:pt>
                <c:pt idx="65">
                  <c:v>308.16677568068297</c:v>
                </c:pt>
                <c:pt idx="66">
                  <c:v>305.82326809065574</c:v>
                </c:pt>
                <c:pt idx="67">
                  <c:v>303.53242483786295</c:v>
                </c:pt>
                <c:pt idx="68">
                  <c:v>301.29230252591111</c:v>
                </c:pt>
                <c:pt idx="69">
                  <c:v>299.10105669898064</c:v>
                </c:pt>
                <c:pt idx="70">
                  <c:v>296.95693545824935</c:v>
                </c:pt>
                <c:pt idx="71">
                  <c:v>294.85827357459743</c:v>
                </c:pt>
                <c:pt idx="72">
                  <c:v>292.80348705262782</c:v>
                </c:pt>
                <c:pt idx="73">
                  <c:v>290.79106810567424</c:v>
                </c:pt>
                <c:pt idx="74">
                  <c:v>288.8195805055758</c:v>
                </c:pt>
                <c:pt idx="75">
                  <c:v>286.88765527462346</c:v>
                </c:pt>
                <c:pt idx="76">
                  <c:v>284.99398669032053</c:v>
                </c:pt>
                <c:pt idx="77">
                  <c:v>283.13732857645857</c:v>
                </c:pt>
                <c:pt idx="78">
                  <c:v>281.31649085657415</c:v>
                </c:pt>
                <c:pt idx="79">
                  <c:v>279.5303363481263</c:v>
                </c:pt>
                <c:pt idx="80">
                  <c:v>277.77777777777777</c:v>
                </c:pt>
                <c:pt idx="81">
                  <c:v>276.05777499997407</c:v>
                </c:pt>
                <c:pt idx="82">
                  <c:v>274.36933240266382</c:v>
                </c:pt>
                <c:pt idx="83">
                  <c:v>272.71149648545321</c:v>
                </c:pt>
                <c:pt idx="84">
                  <c:v>271.08335359681479</c:v>
                </c:pt>
                <c:pt idx="85">
                  <c:v>269.48402781814769</c:v>
                </c:pt>
                <c:pt idx="86">
                  <c:v>267.91267898356233</c:v>
                </c:pt>
                <c:pt idx="87">
                  <c:v>266.3685008252134</c:v>
                </c:pt>
                <c:pt idx="88">
                  <c:v>264.85071923488664</c:v>
                </c:pt>
                <c:pt idx="89">
                  <c:v>263.35859063332066</c:v>
                </c:pt>
                <c:pt idx="90">
                  <c:v>261.89140043946202</c:v>
                </c:pt>
                <c:pt idx="91">
                  <c:v>260.44846163249747</c:v>
                </c:pt>
                <c:pt idx="92">
                  <c:v>259.02911340008711</c:v>
                </c:pt>
                <c:pt idx="93">
                  <c:v>257.63271986676006</c:v>
                </c:pt>
                <c:pt idx="94">
                  <c:v>256.25866889691264</c:v>
                </c:pt>
                <c:pt idx="95">
                  <c:v>254.90637096729094</c:v>
                </c:pt>
                <c:pt idx="96">
                  <c:v>253.57525810424355</c:v>
                </c:pt>
                <c:pt idx="97">
                  <c:v>252.26478288138875</c:v>
                </c:pt>
                <c:pt idx="98">
                  <c:v>250.97441747368083</c:v>
                </c:pt>
                <c:pt idx="99">
                  <c:v>249.70365276416362</c:v>
                </c:pt>
                <c:pt idx="100">
                  <c:v>248.45199749997656</c:v>
                </c:pt>
              </c:numCache>
            </c:numRef>
          </c:yVal>
        </c:ser>
        <c:ser>
          <c:idx val="4"/>
          <c:order val="4"/>
          <c:tx>
            <c:v>choice without tax</c:v>
          </c:tx>
          <c:marker>
            <c:symbol val="circle"/>
            <c:size val="1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'compensating variation'!$E$3</c:f>
              <c:numCache>
                <c:formatCode>General</c:formatCode>
                <c:ptCount val="1"/>
                <c:pt idx="0">
                  <c:v>41.666666666666664</c:v>
                </c:pt>
              </c:numCache>
            </c:numRef>
          </c:xVal>
          <c:yVal>
            <c:numRef>
              <c:f>'compensating variation'!$E$4</c:f>
              <c:numCache>
                <c:formatCode>General</c:formatCode>
                <c:ptCount val="1"/>
                <c:pt idx="0">
                  <c:v>666.66666666666674</c:v>
                </c:pt>
              </c:numCache>
            </c:numRef>
          </c:yVal>
        </c:ser>
        <c:ser>
          <c:idx val="5"/>
          <c:order val="5"/>
          <c:tx>
            <c:v>choice with wage tax</c:v>
          </c:tx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'compensating variation'!$H$3</c:f>
              <c:numCache>
                <c:formatCode>General</c:formatCode>
                <c:ptCount val="1"/>
                <c:pt idx="0">
                  <c:v>55.55555555555555</c:v>
                </c:pt>
              </c:numCache>
            </c:numRef>
          </c:xVal>
          <c:yVal>
            <c:numRef>
              <c:f>'compensating variation'!$H$4</c:f>
              <c:numCache>
                <c:formatCode>General</c:formatCode>
                <c:ptCount val="1"/>
                <c:pt idx="0">
                  <c:v>333.33333333333337</c:v>
                </c:pt>
              </c:numCache>
            </c:numRef>
          </c:yVal>
        </c:ser>
        <c:ser>
          <c:idx val="6"/>
          <c:order val="6"/>
          <c:tx>
            <c:v>BL with wage tax and compensation</c:v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'compensating variation'!$B$13:$B$113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'compensating variation'!$J$13:$J$113</c:f>
              <c:numCache>
                <c:formatCode>General</c:formatCode>
                <c:ptCount val="101"/>
                <c:pt idx="0">
                  <c:v>721</c:v>
                </c:pt>
                <c:pt idx="1">
                  <c:v>718</c:v>
                </c:pt>
                <c:pt idx="2">
                  <c:v>715</c:v>
                </c:pt>
                <c:pt idx="3">
                  <c:v>712</c:v>
                </c:pt>
                <c:pt idx="4">
                  <c:v>709</c:v>
                </c:pt>
                <c:pt idx="5">
                  <c:v>706</c:v>
                </c:pt>
                <c:pt idx="6">
                  <c:v>703</c:v>
                </c:pt>
                <c:pt idx="7">
                  <c:v>700</c:v>
                </c:pt>
                <c:pt idx="8">
                  <c:v>697</c:v>
                </c:pt>
                <c:pt idx="9">
                  <c:v>694</c:v>
                </c:pt>
                <c:pt idx="10">
                  <c:v>691</c:v>
                </c:pt>
                <c:pt idx="11">
                  <c:v>688</c:v>
                </c:pt>
                <c:pt idx="12">
                  <c:v>685</c:v>
                </c:pt>
                <c:pt idx="13">
                  <c:v>682</c:v>
                </c:pt>
                <c:pt idx="14">
                  <c:v>679</c:v>
                </c:pt>
                <c:pt idx="15">
                  <c:v>676</c:v>
                </c:pt>
                <c:pt idx="16">
                  <c:v>673</c:v>
                </c:pt>
                <c:pt idx="17">
                  <c:v>670</c:v>
                </c:pt>
                <c:pt idx="18">
                  <c:v>667</c:v>
                </c:pt>
                <c:pt idx="19">
                  <c:v>664</c:v>
                </c:pt>
                <c:pt idx="20">
                  <c:v>661</c:v>
                </c:pt>
                <c:pt idx="21">
                  <c:v>658</c:v>
                </c:pt>
                <c:pt idx="22">
                  <c:v>655</c:v>
                </c:pt>
                <c:pt idx="23">
                  <c:v>652</c:v>
                </c:pt>
                <c:pt idx="24">
                  <c:v>649</c:v>
                </c:pt>
                <c:pt idx="25">
                  <c:v>646</c:v>
                </c:pt>
                <c:pt idx="26">
                  <c:v>643</c:v>
                </c:pt>
                <c:pt idx="27">
                  <c:v>640</c:v>
                </c:pt>
                <c:pt idx="28">
                  <c:v>637</c:v>
                </c:pt>
                <c:pt idx="29">
                  <c:v>634</c:v>
                </c:pt>
                <c:pt idx="30">
                  <c:v>631</c:v>
                </c:pt>
                <c:pt idx="31">
                  <c:v>628</c:v>
                </c:pt>
                <c:pt idx="32">
                  <c:v>625</c:v>
                </c:pt>
                <c:pt idx="33">
                  <c:v>622</c:v>
                </c:pt>
                <c:pt idx="34">
                  <c:v>619</c:v>
                </c:pt>
                <c:pt idx="35">
                  <c:v>616</c:v>
                </c:pt>
                <c:pt idx="36">
                  <c:v>613</c:v>
                </c:pt>
                <c:pt idx="37">
                  <c:v>610</c:v>
                </c:pt>
                <c:pt idx="38">
                  <c:v>607</c:v>
                </c:pt>
                <c:pt idx="39">
                  <c:v>604</c:v>
                </c:pt>
                <c:pt idx="40">
                  <c:v>601</c:v>
                </c:pt>
                <c:pt idx="41">
                  <c:v>598</c:v>
                </c:pt>
                <c:pt idx="42">
                  <c:v>595</c:v>
                </c:pt>
                <c:pt idx="43">
                  <c:v>592</c:v>
                </c:pt>
                <c:pt idx="44">
                  <c:v>589</c:v>
                </c:pt>
                <c:pt idx="45">
                  <c:v>586</c:v>
                </c:pt>
                <c:pt idx="46">
                  <c:v>583</c:v>
                </c:pt>
                <c:pt idx="47">
                  <c:v>580</c:v>
                </c:pt>
                <c:pt idx="48">
                  <c:v>577</c:v>
                </c:pt>
                <c:pt idx="49">
                  <c:v>574</c:v>
                </c:pt>
                <c:pt idx="50">
                  <c:v>571</c:v>
                </c:pt>
                <c:pt idx="51">
                  <c:v>568</c:v>
                </c:pt>
                <c:pt idx="52">
                  <c:v>565</c:v>
                </c:pt>
                <c:pt idx="53">
                  <c:v>562</c:v>
                </c:pt>
                <c:pt idx="54">
                  <c:v>559</c:v>
                </c:pt>
                <c:pt idx="55">
                  <c:v>556</c:v>
                </c:pt>
                <c:pt idx="56">
                  <c:v>553</c:v>
                </c:pt>
                <c:pt idx="57">
                  <c:v>550</c:v>
                </c:pt>
                <c:pt idx="58">
                  <c:v>547</c:v>
                </c:pt>
                <c:pt idx="59">
                  <c:v>544</c:v>
                </c:pt>
                <c:pt idx="60">
                  <c:v>541</c:v>
                </c:pt>
                <c:pt idx="61">
                  <c:v>538</c:v>
                </c:pt>
                <c:pt idx="62">
                  <c:v>535</c:v>
                </c:pt>
                <c:pt idx="63">
                  <c:v>532</c:v>
                </c:pt>
                <c:pt idx="64">
                  <c:v>529</c:v>
                </c:pt>
                <c:pt idx="65">
                  <c:v>526</c:v>
                </c:pt>
                <c:pt idx="66">
                  <c:v>523</c:v>
                </c:pt>
                <c:pt idx="67">
                  <c:v>520</c:v>
                </c:pt>
                <c:pt idx="68">
                  <c:v>517</c:v>
                </c:pt>
                <c:pt idx="69">
                  <c:v>514</c:v>
                </c:pt>
                <c:pt idx="70">
                  <c:v>511</c:v>
                </c:pt>
                <c:pt idx="71">
                  <c:v>508</c:v>
                </c:pt>
                <c:pt idx="72">
                  <c:v>505</c:v>
                </c:pt>
                <c:pt idx="73">
                  <c:v>502</c:v>
                </c:pt>
                <c:pt idx="74">
                  <c:v>499</c:v>
                </c:pt>
                <c:pt idx="75">
                  <c:v>496</c:v>
                </c:pt>
                <c:pt idx="76">
                  <c:v>493</c:v>
                </c:pt>
                <c:pt idx="77">
                  <c:v>490</c:v>
                </c:pt>
                <c:pt idx="78">
                  <c:v>487</c:v>
                </c:pt>
                <c:pt idx="79">
                  <c:v>484</c:v>
                </c:pt>
                <c:pt idx="80">
                  <c:v>481</c:v>
                </c:pt>
                <c:pt idx="81">
                  <c:v>478</c:v>
                </c:pt>
                <c:pt idx="82">
                  <c:v>475</c:v>
                </c:pt>
                <c:pt idx="83">
                  <c:v>472</c:v>
                </c:pt>
                <c:pt idx="84">
                  <c:v>469</c:v>
                </c:pt>
                <c:pt idx="85">
                  <c:v>466</c:v>
                </c:pt>
                <c:pt idx="86">
                  <c:v>463</c:v>
                </c:pt>
                <c:pt idx="87">
                  <c:v>460</c:v>
                </c:pt>
                <c:pt idx="88">
                  <c:v>457</c:v>
                </c:pt>
                <c:pt idx="89">
                  <c:v>454</c:v>
                </c:pt>
                <c:pt idx="90">
                  <c:v>451</c:v>
                </c:pt>
                <c:pt idx="91">
                  <c:v>448</c:v>
                </c:pt>
                <c:pt idx="92">
                  <c:v>445</c:v>
                </c:pt>
                <c:pt idx="93">
                  <c:v>442</c:v>
                </c:pt>
                <c:pt idx="94">
                  <c:v>439</c:v>
                </c:pt>
                <c:pt idx="95">
                  <c:v>436</c:v>
                </c:pt>
                <c:pt idx="96">
                  <c:v>433</c:v>
                </c:pt>
                <c:pt idx="97">
                  <c:v>430</c:v>
                </c:pt>
                <c:pt idx="98">
                  <c:v>427</c:v>
                </c:pt>
                <c:pt idx="99">
                  <c:v>424</c:v>
                </c:pt>
                <c:pt idx="100">
                  <c:v>421</c:v>
                </c:pt>
              </c:numCache>
            </c:numRef>
          </c:yVal>
        </c:ser>
        <c:ser>
          <c:idx val="7"/>
          <c:order val="7"/>
          <c:tx>
            <c:v>choice with wage tax and compensation</c:v>
          </c:tx>
          <c:marker>
            <c:symbol val="circle"/>
            <c:size val="10"/>
            <c:spPr>
              <a:noFill/>
              <a:ln w="28575">
                <a:solidFill>
                  <a:schemeClr val="tx1"/>
                </a:solidFill>
              </a:ln>
            </c:spPr>
          </c:marker>
          <c:xVal>
            <c:numRef>
              <c:f>'compensating variation'!$K$4</c:f>
              <c:numCache>
                <c:formatCode>General</c:formatCode>
                <c:ptCount val="1"/>
                <c:pt idx="0">
                  <c:v>80.1111111111111</c:v>
                </c:pt>
              </c:numCache>
            </c:numRef>
          </c:xVal>
          <c:yVal>
            <c:numRef>
              <c:f>'compensating variation'!$K$5</c:f>
              <c:numCache>
                <c:formatCode>General</c:formatCode>
                <c:ptCount val="1"/>
                <c:pt idx="0">
                  <c:v>480.66666666666669</c:v>
                </c:pt>
              </c:numCache>
            </c:numRef>
          </c:yVal>
        </c:ser>
        <c:axId val="94780416"/>
        <c:axId val="94798976"/>
      </c:scatterChart>
      <c:valAx>
        <c:axId val="94780416"/>
        <c:scaling>
          <c:orientation val="minMax"/>
          <c:max val="100"/>
          <c:min val="0"/>
        </c:scaling>
        <c:axPos val="b"/>
        <c:majorGridlines/>
        <c:numFmt formatCode="General" sourceLinked="1"/>
        <c:tickLblPos val="nextTo"/>
        <c:crossAx val="94798976"/>
        <c:crosses val="autoZero"/>
        <c:crossBetween val="midCat"/>
        <c:majorUnit val="10"/>
        <c:minorUnit val="10"/>
      </c:valAx>
      <c:valAx>
        <c:axId val="94798976"/>
        <c:scaling>
          <c:orientation val="minMax"/>
          <c:max val="1000"/>
          <c:min val="0"/>
        </c:scaling>
        <c:axPos val="l"/>
        <c:majorGridlines/>
        <c:numFmt formatCode="General" sourceLinked="1"/>
        <c:tickLblPos val="nextTo"/>
        <c:crossAx val="94780416"/>
        <c:crosses val="autoZero"/>
        <c:crossBetween val="midCat"/>
        <c:majorUnit val="100"/>
        <c:minorUnit val="100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161924</xdr:rowOff>
    </xdr:from>
    <xdr:to>
      <xdr:col>17</xdr:col>
      <xdr:colOff>400050</xdr:colOff>
      <xdr:row>23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20</xdr:col>
      <xdr:colOff>323850</xdr:colOff>
      <xdr:row>23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114299</xdr:rowOff>
    </xdr:from>
    <xdr:to>
      <xdr:col>19</xdr:col>
      <xdr:colOff>533400</xdr:colOff>
      <xdr:row>22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323850</xdr:colOff>
      <xdr:row>23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19</xdr:col>
      <xdr:colOff>323850</xdr:colOff>
      <xdr:row>23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13"/>
  <sheetViews>
    <sheetView workbookViewId="0">
      <selection activeCell="C9" sqref="C9"/>
    </sheetView>
  </sheetViews>
  <sheetFormatPr defaultRowHeight="15"/>
  <sheetData>
    <row r="2" spans="2:9">
      <c r="E2" t="s">
        <v>11</v>
      </c>
      <c r="H2" t="s">
        <v>12</v>
      </c>
    </row>
    <row r="3" spans="2:9">
      <c r="B3" t="s">
        <v>0</v>
      </c>
      <c r="C3">
        <f>1/3</f>
        <v>0.33333333333333331</v>
      </c>
      <c r="E3" t="s">
        <v>5</v>
      </c>
      <c r="F3">
        <f>MIN(C6,C3*(C7*C6+C5)/C7)</f>
        <v>41.666666666666664</v>
      </c>
      <c r="H3" t="s">
        <v>5</v>
      </c>
      <c r="I3">
        <f>C3*(C9*C6+C5)/C9</f>
        <v>55.55555555555555</v>
      </c>
    </row>
    <row r="4" spans="2:9">
      <c r="B4" t="s">
        <v>1</v>
      </c>
      <c r="C4">
        <f>1-C3</f>
        <v>0.66666666666666674</v>
      </c>
      <c r="E4" t="s">
        <v>6</v>
      </c>
      <c r="F4">
        <f>C4*(C7*C6+C5)</f>
        <v>666.66666666666674</v>
      </c>
      <c r="H4" t="s">
        <v>6</v>
      </c>
      <c r="I4">
        <f>C4*(C9*C6+C5)</f>
        <v>333.33333333333337</v>
      </c>
    </row>
    <row r="5" spans="2:9">
      <c r="B5" t="s">
        <v>4</v>
      </c>
      <c r="C5">
        <v>200</v>
      </c>
      <c r="E5" t="s">
        <v>9</v>
      </c>
      <c r="F5">
        <f>F3^C3*F4^C4</f>
        <v>264.5668419947001</v>
      </c>
      <c r="H5" t="s">
        <v>9</v>
      </c>
      <c r="I5">
        <f>I3^C3*I4^C4</f>
        <v>183.44040271636823</v>
      </c>
    </row>
    <row r="6" spans="2:9">
      <c r="B6" t="s">
        <v>2</v>
      </c>
      <c r="C6">
        <v>100</v>
      </c>
      <c r="H6" t="s">
        <v>15</v>
      </c>
      <c r="I6">
        <f>C8*(C6-I3)</f>
        <v>222.22222222222226</v>
      </c>
    </row>
    <row r="7" spans="2:9">
      <c r="B7" t="s">
        <v>3</v>
      </c>
      <c r="C7">
        <v>8</v>
      </c>
    </row>
    <row r="8" spans="2:9">
      <c r="B8" t="s">
        <v>7</v>
      </c>
      <c r="C8">
        <v>5</v>
      </c>
    </row>
    <row r="9" spans="2:9">
      <c r="B9" t="s">
        <v>13</v>
      </c>
      <c r="C9">
        <f>C7-C8</f>
        <v>3</v>
      </c>
    </row>
    <row r="11" spans="2:9">
      <c r="E11" t="s">
        <v>8</v>
      </c>
      <c r="H11" t="s">
        <v>16</v>
      </c>
    </row>
    <row r="12" spans="2:9">
      <c r="C12" t="s">
        <v>5</v>
      </c>
      <c r="E12" t="s">
        <v>14</v>
      </c>
      <c r="F12" t="s">
        <v>10</v>
      </c>
      <c r="H12" t="s">
        <v>14</v>
      </c>
      <c r="I12" t="s">
        <v>10</v>
      </c>
    </row>
    <row r="13" spans="2:9">
      <c r="C13">
        <v>0</v>
      </c>
      <c r="E13">
        <f t="shared" ref="E13:E44" si="0">C$5+(C$6-C13)*C$7</f>
        <v>1000</v>
      </c>
      <c r="H13">
        <f>C$5+(C$6-C13)*C$9</f>
        <v>500</v>
      </c>
    </row>
    <row r="14" spans="2:9">
      <c r="C14">
        <v>1</v>
      </c>
      <c r="E14">
        <f t="shared" si="0"/>
        <v>992</v>
      </c>
      <c r="F14">
        <f t="shared" ref="F14:F77" si="1">(F$5/C14^C$3)^(1/C$4)</f>
        <v>4303.3148291193538</v>
      </c>
      <c r="H14">
        <f t="shared" ref="H14:H77" si="2">C$5+(C$6-C14)*C$9</f>
        <v>497</v>
      </c>
      <c r="I14">
        <f>(I$5/C14^C$3)^(1/C$4)</f>
        <v>2484.519974999766</v>
      </c>
    </row>
    <row r="15" spans="2:9">
      <c r="C15">
        <v>2</v>
      </c>
      <c r="E15">
        <f t="shared" si="0"/>
        <v>984</v>
      </c>
      <c r="F15">
        <f t="shared" si="1"/>
        <v>3042.9030972509213</v>
      </c>
      <c r="H15">
        <f t="shared" si="2"/>
        <v>494</v>
      </c>
      <c r="I15">
        <f t="shared" ref="I15:I78" si="3">(I$5/C15^C$3)^(1/C$4)</f>
        <v>1756.820922315766</v>
      </c>
    </row>
    <row r="16" spans="2:9">
      <c r="C16">
        <v>3</v>
      </c>
      <c r="E16">
        <f t="shared" si="0"/>
        <v>976</v>
      </c>
      <c r="F16">
        <f t="shared" si="1"/>
        <v>2484.519974999766</v>
      </c>
      <c r="H16">
        <f t="shared" si="2"/>
        <v>491</v>
      </c>
      <c r="I16">
        <f t="shared" si="3"/>
        <v>1434.4382763731162</v>
      </c>
    </row>
    <row r="17" spans="3:9">
      <c r="C17">
        <v>4</v>
      </c>
      <c r="E17">
        <f t="shared" si="0"/>
        <v>968</v>
      </c>
      <c r="F17">
        <f t="shared" si="1"/>
        <v>2151.6574145596769</v>
      </c>
      <c r="H17">
        <f t="shared" si="2"/>
        <v>488</v>
      </c>
      <c r="I17">
        <f t="shared" si="3"/>
        <v>1242.2599874998818</v>
      </c>
    </row>
    <row r="18" spans="3:9">
      <c r="C18">
        <v>5</v>
      </c>
      <c r="E18">
        <f t="shared" si="0"/>
        <v>960</v>
      </c>
      <c r="F18">
        <f t="shared" si="1"/>
        <v>1924.5008972987541</v>
      </c>
      <c r="H18">
        <f t="shared" si="2"/>
        <v>485</v>
      </c>
      <c r="I18">
        <f t="shared" si="3"/>
        <v>1111.1111111111104</v>
      </c>
    </row>
    <row r="19" spans="3:9">
      <c r="C19">
        <v>6</v>
      </c>
      <c r="E19">
        <f t="shared" si="0"/>
        <v>952</v>
      </c>
      <c r="F19">
        <f t="shared" si="1"/>
        <v>1756.820922315766</v>
      </c>
      <c r="H19">
        <f t="shared" si="2"/>
        <v>482</v>
      </c>
      <c r="I19">
        <f t="shared" si="3"/>
        <v>1014.3010324169744</v>
      </c>
    </row>
    <row r="20" spans="3:9">
      <c r="C20">
        <v>7</v>
      </c>
      <c r="E20">
        <f t="shared" si="0"/>
        <v>944</v>
      </c>
      <c r="F20">
        <f t="shared" si="1"/>
        <v>1626.5001215808893</v>
      </c>
      <c r="H20">
        <f t="shared" si="2"/>
        <v>479</v>
      </c>
      <c r="I20">
        <f t="shared" si="3"/>
        <v>939.06028303168409</v>
      </c>
    </row>
    <row r="21" spans="3:9">
      <c r="C21">
        <v>8</v>
      </c>
      <c r="E21">
        <f t="shared" si="0"/>
        <v>936</v>
      </c>
      <c r="F21">
        <f t="shared" si="1"/>
        <v>1521.4515486254606</v>
      </c>
      <c r="H21">
        <f t="shared" si="2"/>
        <v>476</v>
      </c>
      <c r="I21">
        <f t="shared" si="3"/>
        <v>878.41046115788288</v>
      </c>
    </row>
    <row r="22" spans="3:9">
      <c r="C22">
        <v>9</v>
      </c>
      <c r="E22">
        <f t="shared" si="0"/>
        <v>928</v>
      </c>
      <c r="F22">
        <f t="shared" si="1"/>
        <v>1434.4382763731162</v>
      </c>
      <c r="H22">
        <f t="shared" si="2"/>
        <v>473</v>
      </c>
      <c r="I22">
        <f t="shared" si="3"/>
        <v>828.17332499992176</v>
      </c>
    </row>
    <row r="23" spans="3:9">
      <c r="C23">
        <v>10</v>
      </c>
      <c r="E23">
        <f t="shared" si="0"/>
        <v>920</v>
      </c>
      <c r="F23">
        <f t="shared" si="1"/>
        <v>1360.8276348795432</v>
      </c>
      <c r="H23">
        <f t="shared" si="2"/>
        <v>470</v>
      </c>
      <c r="I23">
        <f t="shared" si="3"/>
        <v>785.6742013183856</v>
      </c>
    </row>
    <row r="24" spans="3:9">
      <c r="C24">
        <v>11</v>
      </c>
      <c r="E24">
        <f t="shared" si="0"/>
        <v>912</v>
      </c>
      <c r="F24">
        <f t="shared" si="1"/>
        <v>1297.4982402692044</v>
      </c>
      <c r="H24">
        <f t="shared" si="2"/>
        <v>467</v>
      </c>
      <c r="I24">
        <f t="shared" si="3"/>
        <v>749.11095829249041</v>
      </c>
    </row>
    <row r="25" spans="3:9">
      <c r="C25">
        <v>12</v>
      </c>
      <c r="E25">
        <f t="shared" si="0"/>
        <v>904</v>
      </c>
      <c r="F25">
        <f t="shared" si="1"/>
        <v>1242.2599874998839</v>
      </c>
      <c r="H25">
        <f t="shared" si="2"/>
        <v>464</v>
      </c>
      <c r="I25">
        <f t="shared" si="3"/>
        <v>717.2191381865581</v>
      </c>
    </row>
    <row r="26" spans="3:9">
      <c r="C26">
        <v>13</v>
      </c>
      <c r="E26">
        <f t="shared" si="0"/>
        <v>896</v>
      </c>
      <c r="F26">
        <f t="shared" si="1"/>
        <v>1193.5247900657212</v>
      </c>
      <c r="H26">
        <f t="shared" si="2"/>
        <v>461</v>
      </c>
      <c r="I26">
        <f t="shared" si="3"/>
        <v>689.08185882893531</v>
      </c>
    </row>
    <row r="27" spans="3:9">
      <c r="C27">
        <v>14</v>
      </c>
      <c r="E27">
        <f t="shared" si="0"/>
        <v>888</v>
      </c>
      <c r="F27">
        <f t="shared" si="1"/>
        <v>1150.1092655705897</v>
      </c>
      <c r="H27">
        <f t="shared" si="2"/>
        <v>458</v>
      </c>
      <c r="I27">
        <f t="shared" si="3"/>
        <v>664.01589407466292</v>
      </c>
    </row>
    <row r="28" spans="3:9">
      <c r="C28">
        <v>15</v>
      </c>
      <c r="E28">
        <f t="shared" si="0"/>
        <v>880</v>
      </c>
      <c r="F28">
        <f t="shared" si="1"/>
        <v>1111.1111111111104</v>
      </c>
      <c r="H28">
        <f t="shared" si="2"/>
        <v>455</v>
      </c>
      <c r="I28">
        <f t="shared" si="3"/>
        <v>641.50029909958334</v>
      </c>
    </row>
    <row r="29" spans="3:9">
      <c r="C29">
        <v>16</v>
      </c>
      <c r="E29">
        <f t="shared" si="0"/>
        <v>872</v>
      </c>
      <c r="F29">
        <f t="shared" si="1"/>
        <v>1075.8287072798382</v>
      </c>
      <c r="H29">
        <f t="shared" si="2"/>
        <v>452</v>
      </c>
      <c r="I29">
        <f t="shared" si="3"/>
        <v>621.12999374994138</v>
      </c>
    </row>
    <row r="30" spans="3:9">
      <c r="C30">
        <v>17</v>
      </c>
      <c r="E30">
        <f t="shared" si="0"/>
        <v>864</v>
      </c>
      <c r="F30">
        <f t="shared" si="1"/>
        <v>1043.7071518085834</v>
      </c>
      <c r="H30">
        <f t="shared" si="2"/>
        <v>449</v>
      </c>
      <c r="I30">
        <f t="shared" si="3"/>
        <v>602.58460505182234</v>
      </c>
    </row>
    <row r="31" spans="3:9">
      <c r="C31">
        <v>18</v>
      </c>
      <c r="E31">
        <f t="shared" si="0"/>
        <v>856</v>
      </c>
      <c r="F31">
        <f t="shared" si="1"/>
        <v>1014.3010324169744</v>
      </c>
      <c r="H31">
        <f t="shared" si="2"/>
        <v>446</v>
      </c>
      <c r="I31">
        <f t="shared" si="3"/>
        <v>585.60697410525518</v>
      </c>
    </row>
    <row r="32" spans="3:9">
      <c r="C32">
        <v>19</v>
      </c>
      <c r="E32">
        <f t="shared" si="0"/>
        <v>848</v>
      </c>
      <c r="F32">
        <f t="shared" si="1"/>
        <v>987.24812959848782</v>
      </c>
      <c r="H32">
        <f t="shared" si="2"/>
        <v>443</v>
      </c>
      <c r="I32">
        <f t="shared" si="3"/>
        <v>569.98797338064117</v>
      </c>
    </row>
    <row r="33" spans="3:9">
      <c r="C33">
        <v>20</v>
      </c>
      <c r="E33">
        <f t="shared" si="0"/>
        <v>840</v>
      </c>
      <c r="F33">
        <f t="shared" si="1"/>
        <v>962.25044864937615</v>
      </c>
      <c r="H33">
        <f t="shared" si="2"/>
        <v>440</v>
      </c>
      <c r="I33">
        <f t="shared" si="3"/>
        <v>555.55555555555566</v>
      </c>
    </row>
    <row r="34" spans="3:9">
      <c r="C34">
        <v>21</v>
      </c>
      <c r="E34">
        <f t="shared" si="0"/>
        <v>832</v>
      </c>
      <c r="F34">
        <f t="shared" si="1"/>
        <v>939.06028303168569</v>
      </c>
      <c r="H34">
        <f t="shared" si="2"/>
        <v>437</v>
      </c>
      <c r="I34">
        <f t="shared" si="3"/>
        <v>542.16670719362912</v>
      </c>
    </row>
    <row r="35" spans="3:9">
      <c r="C35">
        <v>22</v>
      </c>
      <c r="E35">
        <f t="shared" si="0"/>
        <v>824</v>
      </c>
      <c r="F35">
        <f t="shared" si="1"/>
        <v>917.46980427196672</v>
      </c>
      <c r="H35">
        <f t="shared" si="2"/>
        <v>434</v>
      </c>
      <c r="I35">
        <f t="shared" si="3"/>
        <v>529.70143846977339</v>
      </c>
    </row>
    <row r="36" spans="3:9">
      <c r="C36">
        <v>23</v>
      </c>
      <c r="E36">
        <f t="shared" si="0"/>
        <v>816</v>
      </c>
      <c r="F36">
        <f t="shared" si="1"/>
        <v>897.30317009694295</v>
      </c>
      <c r="H36">
        <f t="shared" si="2"/>
        <v>431</v>
      </c>
      <c r="I36">
        <f t="shared" si="3"/>
        <v>518.05822680017422</v>
      </c>
    </row>
    <row r="37" spans="3:9">
      <c r="C37">
        <v>24</v>
      </c>
      <c r="E37">
        <f t="shared" si="0"/>
        <v>808</v>
      </c>
      <c r="F37">
        <f t="shared" si="1"/>
        <v>878.41046115788288</v>
      </c>
      <c r="H37">
        <f t="shared" si="2"/>
        <v>428</v>
      </c>
      <c r="I37">
        <f t="shared" si="3"/>
        <v>507.15051620848669</v>
      </c>
    </row>
    <row r="38" spans="3:9">
      <c r="C38">
        <v>25</v>
      </c>
      <c r="E38">
        <f t="shared" si="0"/>
        <v>800</v>
      </c>
      <c r="F38">
        <f t="shared" si="1"/>
        <v>860.66296582387076</v>
      </c>
      <c r="H38">
        <f t="shared" si="2"/>
        <v>425</v>
      </c>
      <c r="I38">
        <f t="shared" si="3"/>
        <v>496.90399499995311</v>
      </c>
    </row>
    <row r="39" spans="3:9">
      <c r="C39">
        <v>26</v>
      </c>
      <c r="E39">
        <f t="shared" si="0"/>
        <v>792</v>
      </c>
      <c r="F39">
        <f t="shared" si="1"/>
        <v>843.94947256972193</v>
      </c>
      <c r="H39">
        <f t="shared" si="2"/>
        <v>422</v>
      </c>
      <c r="I39">
        <f t="shared" si="3"/>
        <v>487.25445517057182</v>
      </c>
    </row>
    <row r="40" spans="3:9">
      <c r="C40">
        <v>27</v>
      </c>
      <c r="E40">
        <f t="shared" si="0"/>
        <v>784</v>
      </c>
      <c r="F40">
        <f t="shared" si="1"/>
        <v>828.17332499992244</v>
      </c>
      <c r="H40">
        <f t="shared" si="2"/>
        <v>419</v>
      </c>
      <c r="I40">
        <f t="shared" si="3"/>
        <v>478.14609212437193</v>
      </c>
    </row>
    <row r="41" spans="3:9">
      <c r="C41">
        <v>28</v>
      </c>
      <c r="E41">
        <f t="shared" si="0"/>
        <v>776</v>
      </c>
      <c r="F41">
        <f t="shared" si="1"/>
        <v>813.25006079044454</v>
      </c>
      <c r="H41">
        <f t="shared" si="2"/>
        <v>416</v>
      </c>
      <c r="I41">
        <f t="shared" si="3"/>
        <v>469.53014151584239</v>
      </c>
    </row>
    <row r="42" spans="3:9">
      <c r="C42">
        <v>29</v>
      </c>
      <c r="E42">
        <f t="shared" si="0"/>
        <v>768</v>
      </c>
      <c r="F42">
        <f t="shared" si="1"/>
        <v>799.10550247564038</v>
      </c>
      <c r="H42">
        <f t="shared" si="2"/>
        <v>413</v>
      </c>
      <c r="I42">
        <f t="shared" si="3"/>
        <v>461.36377696522186</v>
      </c>
    </row>
    <row r="43" spans="3:9">
      <c r="C43">
        <v>30</v>
      </c>
      <c r="E43">
        <f t="shared" si="0"/>
        <v>760</v>
      </c>
      <c r="F43">
        <f t="shared" si="1"/>
        <v>785.6742013183856</v>
      </c>
      <c r="H43">
        <f t="shared" si="2"/>
        <v>410</v>
      </c>
      <c r="I43">
        <f t="shared" si="3"/>
        <v>453.60921162651431</v>
      </c>
    </row>
    <row r="44" spans="3:9">
      <c r="C44">
        <v>31</v>
      </c>
      <c r="E44">
        <f t="shared" si="0"/>
        <v>752</v>
      </c>
      <c r="F44">
        <f t="shared" si="1"/>
        <v>772.89815960028113</v>
      </c>
      <c r="H44">
        <f t="shared" si="2"/>
        <v>407</v>
      </c>
      <c r="I44">
        <f t="shared" si="3"/>
        <v>446.23296050138799</v>
      </c>
    </row>
    <row r="45" spans="3:9">
      <c r="C45">
        <v>32</v>
      </c>
      <c r="E45">
        <f t="shared" ref="E45:E76" si="4">C$5+(C$6-C45)*C$7</f>
        <v>744</v>
      </c>
      <c r="F45">
        <f t="shared" si="1"/>
        <v>760.72577431273089</v>
      </c>
      <c r="H45">
        <f t="shared" si="2"/>
        <v>404</v>
      </c>
      <c r="I45">
        <f t="shared" si="3"/>
        <v>439.20523057894178</v>
      </c>
    </row>
    <row r="46" spans="3:9">
      <c r="C46">
        <v>33</v>
      </c>
      <c r="E46">
        <f t="shared" si="4"/>
        <v>736</v>
      </c>
      <c r="F46">
        <f t="shared" si="1"/>
        <v>749.11095829249177</v>
      </c>
      <c r="H46">
        <f t="shared" si="2"/>
        <v>401</v>
      </c>
      <c r="I46">
        <f t="shared" si="3"/>
        <v>432.49941342306795</v>
      </c>
    </row>
    <row r="47" spans="3:9">
      <c r="C47">
        <v>34</v>
      </c>
      <c r="E47">
        <f t="shared" si="4"/>
        <v>728</v>
      </c>
      <c r="F47">
        <f t="shared" si="1"/>
        <v>738.01240461674604</v>
      </c>
      <c r="H47">
        <f t="shared" si="2"/>
        <v>398</v>
      </c>
      <c r="I47">
        <f t="shared" si="3"/>
        <v>426.09166047076104</v>
      </c>
    </row>
    <row r="48" spans="3:9">
      <c r="C48">
        <v>35</v>
      </c>
      <c r="E48">
        <f t="shared" si="4"/>
        <v>720</v>
      </c>
      <c r="F48">
        <f t="shared" si="1"/>
        <v>727.39296745330785</v>
      </c>
      <c r="H48">
        <f t="shared" si="2"/>
        <v>395</v>
      </c>
      <c r="I48">
        <f t="shared" si="3"/>
        <v>419.9605255658081</v>
      </c>
    </row>
    <row r="49" spans="3:9">
      <c r="C49">
        <v>36</v>
      </c>
      <c r="E49">
        <f t="shared" si="4"/>
        <v>712</v>
      </c>
      <c r="F49">
        <f t="shared" si="1"/>
        <v>717.21913818655878</v>
      </c>
      <c r="H49">
        <f t="shared" si="2"/>
        <v>392</v>
      </c>
      <c r="I49">
        <f t="shared" si="3"/>
        <v>414.08666249996122</v>
      </c>
    </row>
    <row r="50" spans="3:9">
      <c r="C50">
        <v>37</v>
      </c>
      <c r="E50">
        <f t="shared" si="4"/>
        <v>704</v>
      </c>
      <c r="F50">
        <f t="shared" si="1"/>
        <v>707.46059996334805</v>
      </c>
      <c r="H50">
        <f t="shared" si="2"/>
        <v>389</v>
      </c>
      <c r="I50">
        <f t="shared" si="3"/>
        <v>408.45256782989327</v>
      </c>
    </row>
    <row r="51" spans="3:9">
      <c r="C51">
        <v>38</v>
      </c>
      <c r="E51">
        <f t="shared" si="4"/>
        <v>696</v>
      </c>
      <c r="F51">
        <f t="shared" si="1"/>
        <v>698.08984715282622</v>
      </c>
      <c r="H51">
        <f t="shared" si="2"/>
        <v>386</v>
      </c>
      <c r="I51">
        <f t="shared" si="3"/>
        <v>403.04236117222865</v>
      </c>
    </row>
    <row r="52" spans="3:9">
      <c r="C52">
        <v>39</v>
      </c>
      <c r="E52">
        <f t="shared" si="4"/>
        <v>688</v>
      </c>
      <c r="F52">
        <f t="shared" si="1"/>
        <v>689.08185882893656</v>
      </c>
      <c r="H52">
        <f t="shared" si="2"/>
        <v>383</v>
      </c>
      <c r="I52">
        <f t="shared" si="3"/>
        <v>397.84159668857399</v>
      </c>
    </row>
    <row r="53" spans="3:9">
      <c r="C53">
        <v>40</v>
      </c>
      <c r="E53">
        <f t="shared" si="4"/>
        <v>680</v>
      </c>
      <c r="F53">
        <f t="shared" si="1"/>
        <v>680.41381743977092</v>
      </c>
      <c r="H53">
        <f t="shared" si="2"/>
        <v>380</v>
      </c>
      <c r="I53">
        <f t="shared" si="3"/>
        <v>392.83710065919314</v>
      </c>
    </row>
    <row r="54" spans="3:9">
      <c r="C54">
        <v>41</v>
      </c>
      <c r="E54">
        <f t="shared" si="4"/>
        <v>672</v>
      </c>
      <c r="F54">
        <f t="shared" si="1"/>
        <v>672.0648654545937</v>
      </c>
      <c r="H54">
        <f t="shared" si="2"/>
        <v>377</v>
      </c>
      <c r="I54">
        <f t="shared" si="3"/>
        <v>388.01683098309911</v>
      </c>
    </row>
    <row r="55" spans="3:9">
      <c r="C55">
        <v>42</v>
      </c>
      <c r="E55">
        <f t="shared" si="4"/>
        <v>664</v>
      </c>
      <c r="F55">
        <f t="shared" si="1"/>
        <v>664.01589407466292</v>
      </c>
      <c r="H55">
        <f t="shared" si="2"/>
        <v>374</v>
      </c>
      <c r="I55">
        <f t="shared" si="3"/>
        <v>383.36975519019683</v>
      </c>
    </row>
    <row r="56" spans="3:9">
      <c r="C56">
        <v>43</v>
      </c>
      <c r="E56">
        <f t="shared" si="4"/>
        <v>656</v>
      </c>
      <c r="F56">
        <f t="shared" si="1"/>
        <v>656.24935913179797</v>
      </c>
      <c r="H56">
        <f t="shared" si="2"/>
        <v>371</v>
      </c>
      <c r="I56">
        <f t="shared" si="3"/>
        <v>378.88574415026306</v>
      </c>
    </row>
    <row r="57" spans="3:9">
      <c r="C57">
        <v>44</v>
      </c>
      <c r="E57">
        <f t="shared" si="4"/>
        <v>648</v>
      </c>
      <c r="F57">
        <f t="shared" si="1"/>
        <v>648.74912013460266</v>
      </c>
      <c r="H57">
        <f t="shared" si="2"/>
        <v>368</v>
      </c>
      <c r="I57">
        <f t="shared" si="3"/>
        <v>374.55547914624583</v>
      </c>
    </row>
    <row r="58" spans="3:9">
      <c r="C58">
        <v>45</v>
      </c>
      <c r="E58">
        <f t="shared" si="4"/>
        <v>640</v>
      </c>
      <c r="F58">
        <f t="shared" si="1"/>
        <v>641.50029909958448</v>
      </c>
      <c r="H58">
        <f t="shared" si="2"/>
        <v>365</v>
      </c>
      <c r="I58">
        <f t="shared" si="3"/>
        <v>370.37037037037032</v>
      </c>
    </row>
    <row r="59" spans="3:9">
      <c r="C59">
        <v>46</v>
      </c>
      <c r="E59">
        <f t="shared" si="4"/>
        <v>632</v>
      </c>
      <c r="F59">
        <f t="shared" si="1"/>
        <v>634.48915635573439</v>
      </c>
      <c r="H59">
        <f t="shared" si="2"/>
        <v>362</v>
      </c>
      <c r="I59">
        <f t="shared" si="3"/>
        <v>366.32248521988163</v>
      </c>
    </row>
    <row r="60" spans="3:9">
      <c r="C60">
        <v>47</v>
      </c>
      <c r="E60">
        <f t="shared" si="4"/>
        <v>624</v>
      </c>
      <c r="F60">
        <f t="shared" si="1"/>
        <v>627.70298096225849</v>
      </c>
      <c r="H60">
        <f t="shared" si="2"/>
        <v>359</v>
      </c>
      <c r="I60">
        <f t="shared" si="3"/>
        <v>362.40448502969025</v>
      </c>
    </row>
    <row r="61" spans="3:9">
      <c r="C61">
        <v>48</v>
      </c>
      <c r="E61">
        <f t="shared" si="4"/>
        <v>616</v>
      </c>
      <c r="F61">
        <f t="shared" si="1"/>
        <v>621.12999374994138</v>
      </c>
      <c r="H61">
        <f t="shared" si="2"/>
        <v>356</v>
      </c>
      <c r="I61">
        <f t="shared" si="3"/>
        <v>358.60956909327933</v>
      </c>
    </row>
    <row r="62" spans="3:9">
      <c r="C62">
        <v>49</v>
      </c>
      <c r="E62">
        <f t="shared" si="4"/>
        <v>608</v>
      </c>
      <c r="F62">
        <f t="shared" si="1"/>
        <v>614.7592613027648</v>
      </c>
      <c r="H62">
        <f t="shared" si="2"/>
        <v>353</v>
      </c>
      <c r="I62">
        <f t="shared" si="3"/>
        <v>354.93142499996685</v>
      </c>
    </row>
    <row r="63" spans="3:9">
      <c r="C63">
        <v>50</v>
      </c>
      <c r="E63">
        <f t="shared" si="4"/>
        <v>600</v>
      </c>
      <c r="F63">
        <f t="shared" si="1"/>
        <v>608.58061945018471</v>
      </c>
      <c r="H63">
        <f t="shared" si="2"/>
        <v>350</v>
      </c>
      <c r="I63">
        <f t="shared" si="3"/>
        <v>351.36418446315315</v>
      </c>
    </row>
    <row r="64" spans="3:9">
      <c r="C64">
        <v>51</v>
      </c>
      <c r="E64">
        <f t="shared" si="4"/>
        <v>592</v>
      </c>
      <c r="F64">
        <f t="shared" si="1"/>
        <v>602.58460505182234</v>
      </c>
      <c r="H64">
        <f t="shared" si="2"/>
        <v>347</v>
      </c>
      <c r="I64">
        <f t="shared" si="3"/>
        <v>347.90238393619404</v>
      </c>
    </row>
    <row r="65" spans="3:9">
      <c r="C65">
        <v>52</v>
      </c>
      <c r="E65">
        <f t="shared" si="4"/>
        <v>584</v>
      </c>
      <c r="F65">
        <f t="shared" si="1"/>
        <v>596.76239503286104</v>
      </c>
      <c r="H65">
        <f t="shared" si="2"/>
        <v>344</v>
      </c>
      <c r="I65">
        <f t="shared" si="3"/>
        <v>344.54092941446794</v>
      </c>
    </row>
    <row r="66" spans="3:9">
      <c r="C66">
        <v>53</v>
      </c>
      <c r="E66">
        <f t="shared" si="4"/>
        <v>576</v>
      </c>
      <c r="F66">
        <f t="shared" si="1"/>
        <v>591.10575177659007</v>
      </c>
      <c r="H66">
        <f t="shared" si="2"/>
        <v>341</v>
      </c>
      <c r="I66">
        <f t="shared" si="3"/>
        <v>341.2750649077505</v>
      </c>
    </row>
    <row r="67" spans="3:9">
      <c r="C67">
        <v>54</v>
      </c>
      <c r="E67">
        <f t="shared" si="4"/>
        <v>568</v>
      </c>
      <c r="F67">
        <f t="shared" si="1"/>
        <v>585.60697410525518</v>
      </c>
      <c r="H67">
        <f t="shared" si="2"/>
        <v>338</v>
      </c>
      <c r="I67">
        <f t="shared" si="3"/>
        <v>338.10034413899137</v>
      </c>
    </row>
    <row r="68" spans="3:9">
      <c r="C68">
        <v>55</v>
      </c>
      <c r="E68">
        <f t="shared" si="4"/>
        <v>560</v>
      </c>
      <c r="F68">
        <f t="shared" si="1"/>
        <v>580.2588531856594</v>
      </c>
      <c r="H68">
        <f t="shared" si="2"/>
        <v>335</v>
      </c>
      <c r="I68">
        <f t="shared" si="3"/>
        <v>335.01260508640377</v>
      </c>
    </row>
    <row r="69" spans="3:9">
      <c r="C69">
        <v>56</v>
      </c>
      <c r="E69">
        <f t="shared" si="4"/>
        <v>552</v>
      </c>
      <c r="F69">
        <f t="shared" si="1"/>
        <v>575.05463278529533</v>
      </c>
      <c r="H69">
        <f t="shared" si="2"/>
        <v>332</v>
      </c>
      <c r="I69">
        <f t="shared" si="3"/>
        <v>332.00794703733146</v>
      </c>
    </row>
    <row r="70" spans="3:9">
      <c r="C70">
        <v>57</v>
      </c>
      <c r="E70">
        <f t="shared" si="4"/>
        <v>544</v>
      </c>
      <c r="F70">
        <f t="shared" si="1"/>
        <v>569.98797338064117</v>
      </c>
      <c r="H70">
        <f t="shared" si="2"/>
        <v>329</v>
      </c>
      <c r="I70">
        <f t="shared" si="3"/>
        <v>329.08270986616253</v>
      </c>
    </row>
    <row r="71" spans="3:9">
      <c r="C71">
        <v>58</v>
      </c>
      <c r="E71">
        <f t="shared" si="4"/>
        <v>536</v>
      </c>
      <c r="F71">
        <f t="shared" si="1"/>
        <v>565.05291968400877</v>
      </c>
      <c r="H71">
        <f t="shared" si="2"/>
        <v>326</v>
      </c>
      <c r="I71">
        <f t="shared" si="3"/>
        <v>326.23345528594621</v>
      </c>
    </row>
    <row r="72" spans="3:9">
      <c r="C72">
        <v>59</v>
      </c>
      <c r="E72">
        <f t="shared" si="4"/>
        <v>528</v>
      </c>
      <c r="F72">
        <f t="shared" si="1"/>
        <v>560.243871210679</v>
      </c>
      <c r="H72">
        <f t="shared" si="2"/>
        <v>323</v>
      </c>
      <c r="I72">
        <f t="shared" si="3"/>
        <v>323.45694985532339</v>
      </c>
    </row>
    <row r="73" spans="3:9">
      <c r="C73">
        <v>60</v>
      </c>
      <c r="E73">
        <f t="shared" si="4"/>
        <v>520</v>
      </c>
      <c r="F73">
        <f t="shared" si="1"/>
        <v>555.55555555555566</v>
      </c>
      <c r="H73">
        <f t="shared" si="2"/>
        <v>320</v>
      </c>
      <c r="I73">
        <f t="shared" si="3"/>
        <v>320.75014954979224</v>
      </c>
    </row>
    <row r="74" spans="3:9">
      <c r="C74">
        <v>61</v>
      </c>
      <c r="E74">
        <f t="shared" si="4"/>
        <v>512</v>
      </c>
      <c r="F74">
        <f t="shared" si="1"/>
        <v>550.9830040894052</v>
      </c>
      <c r="H74">
        <f t="shared" si="2"/>
        <v>317</v>
      </c>
      <c r="I74">
        <f t="shared" si="3"/>
        <v>318.11018572992685</v>
      </c>
    </row>
    <row r="75" spans="3:9">
      <c r="C75">
        <v>62</v>
      </c>
      <c r="E75">
        <f t="shared" si="4"/>
        <v>504</v>
      </c>
      <c r="F75">
        <f t="shared" si="1"/>
        <v>546.52152981996073</v>
      </c>
      <c r="H75">
        <f t="shared" si="2"/>
        <v>314</v>
      </c>
      <c r="I75">
        <f t="shared" si="3"/>
        <v>315.53435235948052</v>
      </c>
    </row>
    <row r="76" spans="3:9">
      <c r="C76">
        <v>63</v>
      </c>
      <c r="E76">
        <f t="shared" si="4"/>
        <v>496</v>
      </c>
      <c r="F76">
        <f t="shared" si="1"/>
        <v>542.16670719362958</v>
      </c>
      <c r="H76">
        <f t="shared" si="2"/>
        <v>311</v>
      </c>
      <c r="I76">
        <f t="shared" si="3"/>
        <v>313.02009434389487</v>
      </c>
    </row>
    <row r="77" spans="3:9">
      <c r="C77">
        <v>64</v>
      </c>
      <c r="E77">
        <f t="shared" ref="E77:E113" si="5">C$5+(C$6-C77)*C$7</f>
        <v>488</v>
      </c>
      <c r="F77">
        <f t="shared" si="1"/>
        <v>537.91435363991957</v>
      </c>
      <c r="H77">
        <f t="shared" si="2"/>
        <v>308</v>
      </c>
      <c r="I77">
        <f t="shared" si="3"/>
        <v>310.56499687497092</v>
      </c>
    </row>
    <row r="78" spans="3:9">
      <c r="C78">
        <v>65</v>
      </c>
      <c r="E78">
        <f t="shared" si="5"/>
        <v>480</v>
      </c>
      <c r="F78">
        <f t="shared" ref="F78:F113" si="6">(F$5/C78^C$3)^(1/C$4)</f>
        <v>533.76051268362392</v>
      </c>
      <c r="H78">
        <f t="shared" ref="H78:H113" si="7">C$5+(C$6-C78)*C$9</f>
        <v>305</v>
      </c>
      <c r="I78">
        <f t="shared" si="3"/>
        <v>308.16677568068297</v>
      </c>
    </row>
    <row r="79" spans="3:9">
      <c r="C79">
        <v>66</v>
      </c>
      <c r="E79">
        <f t="shared" si="5"/>
        <v>472</v>
      </c>
      <c r="F79">
        <f t="shared" si="6"/>
        <v>529.70143846977339</v>
      </c>
      <c r="H79">
        <f t="shared" si="7"/>
        <v>302</v>
      </c>
      <c r="I79">
        <f t="shared" ref="I79:I113" si="8">(I$5/C79^C$3)^(1/C$4)</f>
        <v>305.82326809065574</v>
      </c>
    </row>
    <row r="80" spans="3:9">
      <c r="C80">
        <v>67</v>
      </c>
      <c r="E80">
        <f t="shared" si="5"/>
        <v>464</v>
      </c>
      <c r="F80">
        <f t="shared" si="6"/>
        <v>525.73358156376037</v>
      </c>
      <c r="H80">
        <f t="shared" si="7"/>
        <v>299</v>
      </c>
      <c r="I80">
        <f t="shared" si="8"/>
        <v>303.53242483786295</v>
      </c>
    </row>
    <row r="81" spans="3:9">
      <c r="C81">
        <v>68</v>
      </c>
      <c r="E81">
        <f t="shared" si="5"/>
        <v>456</v>
      </c>
      <c r="F81">
        <f t="shared" si="6"/>
        <v>521.85357590429123</v>
      </c>
      <c r="H81">
        <f t="shared" si="7"/>
        <v>296</v>
      </c>
      <c r="I81">
        <f t="shared" si="8"/>
        <v>301.29230252591111</v>
      </c>
    </row>
    <row r="82" spans="3:9">
      <c r="C82">
        <v>69</v>
      </c>
      <c r="E82">
        <f t="shared" si="5"/>
        <v>448</v>
      </c>
      <c r="F82">
        <f t="shared" si="6"/>
        <v>518.05822680017422</v>
      </c>
      <c r="H82">
        <f t="shared" si="7"/>
        <v>293</v>
      </c>
      <c r="I82">
        <f t="shared" si="8"/>
        <v>299.10105669898064</v>
      </c>
    </row>
    <row r="83" spans="3:9">
      <c r="C83">
        <v>70</v>
      </c>
      <c r="E83">
        <f t="shared" si="5"/>
        <v>440</v>
      </c>
      <c r="F83">
        <f t="shared" si="6"/>
        <v>514.34449987363917</v>
      </c>
      <c r="H83">
        <f t="shared" si="7"/>
        <v>290</v>
      </c>
      <c r="I83">
        <f t="shared" si="8"/>
        <v>296.95693545824935</v>
      </c>
    </row>
    <row r="84" spans="3:9">
      <c r="C84">
        <v>71</v>
      </c>
      <c r="E84">
        <f t="shared" si="5"/>
        <v>432</v>
      </c>
      <c r="F84">
        <f t="shared" si="6"/>
        <v>510.70951086324635</v>
      </c>
      <c r="H84">
        <f t="shared" si="7"/>
        <v>287</v>
      </c>
      <c r="I84">
        <f t="shared" si="8"/>
        <v>294.85827357459743</v>
      </c>
    </row>
    <row r="85" spans="3:9">
      <c r="C85">
        <v>72</v>
      </c>
      <c r="E85">
        <f t="shared" si="5"/>
        <v>424</v>
      </c>
      <c r="F85">
        <f t="shared" si="6"/>
        <v>507.1505162084876</v>
      </c>
      <c r="H85">
        <f t="shared" si="7"/>
        <v>284</v>
      </c>
      <c r="I85">
        <f t="shared" si="8"/>
        <v>292.80348705262782</v>
      </c>
    </row>
    <row r="86" spans="3:9">
      <c r="C86">
        <v>73</v>
      </c>
      <c r="E86">
        <f t="shared" si="5"/>
        <v>416</v>
      </c>
      <c r="F86">
        <f t="shared" si="6"/>
        <v>503.66490434624978</v>
      </c>
      <c r="H86">
        <f t="shared" si="7"/>
        <v>281</v>
      </c>
      <c r="I86">
        <f t="shared" si="8"/>
        <v>290.79106810567424</v>
      </c>
    </row>
    <row r="87" spans="3:9">
      <c r="C87">
        <v>74</v>
      </c>
      <c r="E87">
        <f t="shared" si="5"/>
        <v>408</v>
      </c>
      <c r="F87">
        <f t="shared" si="6"/>
        <v>500.2501876563872</v>
      </c>
      <c r="H87">
        <f t="shared" si="7"/>
        <v>278</v>
      </c>
      <c r="I87">
        <f t="shared" si="8"/>
        <v>288.8195805055758</v>
      </c>
    </row>
    <row r="88" spans="3:9">
      <c r="C88">
        <v>75</v>
      </c>
      <c r="E88">
        <f t="shared" si="5"/>
        <v>400</v>
      </c>
      <c r="F88">
        <f t="shared" si="6"/>
        <v>496.90399499995311</v>
      </c>
      <c r="H88">
        <f t="shared" si="7"/>
        <v>275</v>
      </c>
      <c r="I88">
        <f t="shared" si="8"/>
        <v>286.88765527462346</v>
      </c>
    </row>
    <row r="89" spans="3:9">
      <c r="C89">
        <v>76</v>
      </c>
      <c r="E89">
        <f t="shared" si="5"/>
        <v>392</v>
      </c>
      <c r="F89">
        <f t="shared" si="6"/>
        <v>493.6240647992434</v>
      </c>
      <c r="H89">
        <f t="shared" si="7"/>
        <v>272</v>
      </c>
      <c r="I89">
        <f t="shared" si="8"/>
        <v>284.99398669032053</v>
      </c>
    </row>
    <row r="90" spans="3:9">
      <c r="C90">
        <v>77</v>
      </c>
      <c r="E90">
        <f t="shared" si="5"/>
        <v>384</v>
      </c>
      <c r="F90">
        <f t="shared" si="6"/>
        <v>490.40823861374992</v>
      </c>
      <c r="H90">
        <f t="shared" si="7"/>
        <v>269</v>
      </c>
      <c r="I90">
        <f t="shared" si="8"/>
        <v>283.13732857645857</v>
      </c>
    </row>
    <row r="91" spans="3:9">
      <c r="C91">
        <v>78</v>
      </c>
      <c r="E91">
        <f t="shared" si="5"/>
        <v>376</v>
      </c>
      <c r="F91">
        <f t="shared" si="6"/>
        <v>487.25445517057182</v>
      </c>
      <c r="H91">
        <f t="shared" si="7"/>
        <v>266</v>
      </c>
      <c r="I91">
        <f t="shared" si="8"/>
        <v>281.31649085657415</v>
      </c>
    </row>
    <row r="92" spans="3:9">
      <c r="C92">
        <v>79</v>
      </c>
      <c r="E92">
        <f t="shared" si="5"/>
        <v>368</v>
      </c>
      <c r="F92">
        <f t="shared" si="6"/>
        <v>484.1607448117723</v>
      </c>
      <c r="H92">
        <f t="shared" si="7"/>
        <v>263</v>
      </c>
      <c r="I92">
        <f t="shared" si="8"/>
        <v>279.5303363481263</v>
      </c>
    </row>
    <row r="93" spans="3:9">
      <c r="C93">
        <v>80</v>
      </c>
      <c r="E93">
        <f t="shared" si="5"/>
        <v>360</v>
      </c>
      <c r="F93">
        <f t="shared" si="6"/>
        <v>481.12522432468847</v>
      </c>
      <c r="H93">
        <f t="shared" si="7"/>
        <v>260</v>
      </c>
      <c r="I93">
        <f t="shared" si="8"/>
        <v>277.77777777777777</v>
      </c>
    </row>
    <row r="94" spans="3:9">
      <c r="C94">
        <v>81</v>
      </c>
      <c r="E94">
        <f t="shared" si="5"/>
        <v>352</v>
      </c>
      <c r="F94">
        <f t="shared" si="6"/>
        <v>478.14609212437279</v>
      </c>
      <c r="H94">
        <f t="shared" si="7"/>
        <v>257</v>
      </c>
      <c r="I94">
        <f t="shared" si="8"/>
        <v>276.05777499997407</v>
      </c>
    </row>
    <row r="95" spans="3:9">
      <c r="C95">
        <v>82</v>
      </c>
      <c r="E95">
        <f t="shared" si="5"/>
        <v>344</v>
      </c>
      <c r="F95">
        <f t="shared" si="6"/>
        <v>475.22162376016746</v>
      </c>
      <c r="H95">
        <f t="shared" si="7"/>
        <v>254</v>
      </c>
      <c r="I95">
        <f t="shared" si="8"/>
        <v>274.36933240266382</v>
      </c>
    </row>
    <row r="96" spans="3:9">
      <c r="C96">
        <v>83</v>
      </c>
      <c r="E96">
        <f t="shared" si="5"/>
        <v>336</v>
      </c>
      <c r="F96">
        <f t="shared" si="6"/>
        <v>472.35016772094616</v>
      </c>
      <c r="H96">
        <f t="shared" si="7"/>
        <v>251</v>
      </c>
      <c r="I96">
        <f t="shared" si="8"/>
        <v>272.71149648545321</v>
      </c>
    </row>
    <row r="97" spans="3:9">
      <c r="C97">
        <v>84</v>
      </c>
      <c r="E97">
        <f t="shared" si="5"/>
        <v>328</v>
      </c>
      <c r="F97">
        <f t="shared" si="6"/>
        <v>469.53014151584239</v>
      </c>
      <c r="H97">
        <f t="shared" si="7"/>
        <v>248</v>
      </c>
      <c r="I97">
        <f t="shared" si="8"/>
        <v>271.08335359681479</v>
      </c>
    </row>
    <row r="98" spans="3:9">
      <c r="C98">
        <v>85</v>
      </c>
      <c r="E98">
        <f t="shared" si="5"/>
        <v>320</v>
      </c>
      <c r="F98">
        <f t="shared" si="6"/>
        <v>466.76002800933679</v>
      </c>
      <c r="H98">
        <f t="shared" si="7"/>
        <v>245</v>
      </c>
      <c r="I98">
        <f t="shared" si="8"/>
        <v>269.48402781814769</v>
      </c>
    </row>
    <row r="99" spans="3:9">
      <c r="C99">
        <v>86</v>
      </c>
      <c r="E99">
        <f t="shared" si="5"/>
        <v>312</v>
      </c>
      <c r="F99">
        <f t="shared" si="6"/>
        <v>464.03837199142032</v>
      </c>
      <c r="H99">
        <f t="shared" si="7"/>
        <v>242</v>
      </c>
      <c r="I99">
        <f t="shared" si="8"/>
        <v>267.91267898356233</v>
      </c>
    </row>
    <row r="100" spans="3:9">
      <c r="C100">
        <v>87</v>
      </c>
      <c r="E100">
        <f t="shared" si="5"/>
        <v>304</v>
      </c>
      <c r="F100">
        <f t="shared" si="6"/>
        <v>461.36377696522186</v>
      </c>
      <c r="H100">
        <f t="shared" si="7"/>
        <v>239</v>
      </c>
      <c r="I100">
        <f t="shared" si="8"/>
        <v>266.3685008252134</v>
      </c>
    </row>
    <row r="101" spans="3:9">
      <c r="C101">
        <v>88</v>
      </c>
      <c r="E101">
        <f t="shared" si="5"/>
        <v>296</v>
      </c>
      <c r="F101">
        <f t="shared" si="6"/>
        <v>458.7349021359833</v>
      </c>
      <c r="H101">
        <f t="shared" si="7"/>
        <v>236</v>
      </c>
      <c r="I101">
        <f t="shared" si="8"/>
        <v>264.85071923488664</v>
      </c>
    </row>
    <row r="102" spans="3:9">
      <c r="C102">
        <v>89</v>
      </c>
      <c r="E102">
        <f t="shared" si="5"/>
        <v>288</v>
      </c>
      <c r="F102">
        <f t="shared" si="6"/>
        <v>456.15045958664473</v>
      </c>
      <c r="H102">
        <f t="shared" si="7"/>
        <v>233</v>
      </c>
      <c r="I102">
        <f t="shared" si="8"/>
        <v>263.35859063332066</v>
      </c>
    </row>
    <row r="103" spans="3:9">
      <c r="C103">
        <v>90</v>
      </c>
      <c r="E103">
        <f t="shared" si="5"/>
        <v>280</v>
      </c>
      <c r="F103">
        <f t="shared" si="6"/>
        <v>453.60921162651471</v>
      </c>
      <c r="H103">
        <f t="shared" si="7"/>
        <v>230</v>
      </c>
      <c r="I103">
        <f t="shared" si="8"/>
        <v>261.89140043946202</v>
      </c>
    </row>
    <row r="104" spans="3:9">
      <c r="C104">
        <v>91</v>
      </c>
      <c r="E104">
        <f t="shared" si="5"/>
        <v>272</v>
      </c>
      <c r="F104">
        <f t="shared" si="6"/>
        <v>451.10996830063925</v>
      </c>
      <c r="H104">
        <f t="shared" si="7"/>
        <v>227</v>
      </c>
      <c r="I104">
        <f t="shared" si="8"/>
        <v>260.44846163249747</v>
      </c>
    </row>
    <row r="105" spans="3:9">
      <c r="C105">
        <v>92</v>
      </c>
      <c r="E105">
        <f t="shared" si="5"/>
        <v>264</v>
      </c>
      <c r="F105">
        <f t="shared" si="6"/>
        <v>448.65158504847102</v>
      </c>
      <c r="H105">
        <f t="shared" si="7"/>
        <v>224</v>
      </c>
      <c r="I105">
        <f t="shared" si="8"/>
        <v>259.02911340008711</v>
      </c>
    </row>
    <row r="106" spans="3:9">
      <c r="C106">
        <v>93</v>
      </c>
      <c r="E106">
        <f t="shared" si="5"/>
        <v>256</v>
      </c>
      <c r="F106">
        <f t="shared" si="6"/>
        <v>446.23296050138839</v>
      </c>
      <c r="H106">
        <f t="shared" si="7"/>
        <v>221</v>
      </c>
      <c r="I106">
        <f t="shared" si="8"/>
        <v>257.63271986676006</v>
      </c>
    </row>
    <row r="107" spans="3:9">
      <c r="C107">
        <v>94</v>
      </c>
      <c r="E107">
        <f t="shared" si="5"/>
        <v>248</v>
      </c>
      <c r="F107">
        <f t="shared" si="6"/>
        <v>443.85303440942289</v>
      </c>
      <c r="H107">
        <f t="shared" si="7"/>
        <v>218</v>
      </c>
      <c r="I107">
        <f t="shared" si="8"/>
        <v>256.25866889691264</v>
      </c>
    </row>
    <row r="108" spans="3:9">
      <c r="C108">
        <v>95</v>
      </c>
      <c r="E108">
        <f t="shared" si="5"/>
        <v>240</v>
      </c>
      <c r="F108">
        <f t="shared" si="6"/>
        <v>441.51078568834794</v>
      </c>
      <c r="H108">
        <f t="shared" si="7"/>
        <v>215</v>
      </c>
      <c r="I108">
        <f t="shared" si="8"/>
        <v>254.90637096729094</v>
      </c>
    </row>
    <row r="109" spans="3:9">
      <c r="C109">
        <v>96</v>
      </c>
      <c r="E109">
        <f t="shared" si="5"/>
        <v>232</v>
      </c>
      <c r="F109">
        <f t="shared" si="6"/>
        <v>439.20523057894178</v>
      </c>
      <c r="H109">
        <f t="shared" si="7"/>
        <v>212</v>
      </c>
      <c r="I109">
        <f t="shared" si="8"/>
        <v>253.57525810424355</v>
      </c>
    </row>
    <row r="110" spans="3:9">
      <c r="C110">
        <v>97</v>
      </c>
      <c r="E110">
        <f t="shared" si="5"/>
        <v>224</v>
      </c>
      <c r="F110">
        <f t="shared" si="6"/>
        <v>436.93542091089677</v>
      </c>
      <c r="H110">
        <f t="shared" si="7"/>
        <v>209</v>
      </c>
      <c r="I110">
        <f t="shared" si="8"/>
        <v>252.26478288138875</v>
      </c>
    </row>
    <row r="111" spans="3:9">
      <c r="C111">
        <v>98</v>
      </c>
      <c r="E111">
        <f t="shared" si="5"/>
        <v>216</v>
      </c>
      <c r="F111">
        <f t="shared" si="6"/>
        <v>434.70044246441768</v>
      </c>
      <c r="H111">
        <f t="shared" si="7"/>
        <v>206</v>
      </c>
      <c r="I111">
        <f t="shared" si="8"/>
        <v>250.97441747368083</v>
      </c>
    </row>
    <row r="112" spans="3:9">
      <c r="C112">
        <v>99</v>
      </c>
      <c r="E112">
        <f t="shared" si="5"/>
        <v>208</v>
      </c>
      <c r="F112">
        <f t="shared" si="6"/>
        <v>432.49941342306835</v>
      </c>
      <c r="H112">
        <f t="shared" si="7"/>
        <v>203</v>
      </c>
      <c r="I112">
        <f t="shared" si="8"/>
        <v>249.70365276416362</v>
      </c>
    </row>
    <row r="113" spans="3:9">
      <c r="C113">
        <v>100</v>
      </c>
      <c r="E113">
        <f t="shared" si="5"/>
        <v>200</v>
      </c>
      <c r="F113">
        <f t="shared" si="6"/>
        <v>430.33148291193493</v>
      </c>
      <c r="H113">
        <f t="shared" si="7"/>
        <v>200</v>
      </c>
      <c r="I113">
        <f t="shared" si="8"/>
        <v>248.45199749997656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3"/>
  <sheetViews>
    <sheetView tabSelected="1" workbookViewId="0">
      <selection activeCell="A2" sqref="A2"/>
    </sheetView>
  </sheetViews>
  <sheetFormatPr defaultRowHeight="15"/>
  <sheetData>
    <row r="1" spans="1:12">
      <c r="A1" t="s">
        <v>33</v>
      </c>
    </row>
    <row r="2" spans="1:12">
      <c r="D2" t="s">
        <v>11</v>
      </c>
      <c r="G2" t="s">
        <v>12</v>
      </c>
      <c r="J2" t="s">
        <v>17</v>
      </c>
    </row>
    <row r="3" spans="1:12">
      <c r="A3" t="s">
        <v>0</v>
      </c>
      <c r="B3">
        <f>basic!C3</f>
        <v>0.33333333333333331</v>
      </c>
      <c r="D3" t="s">
        <v>5</v>
      </c>
      <c r="E3">
        <f>B3*(B7*B6+B5)/B7</f>
        <v>41.666666666666664</v>
      </c>
      <c r="G3" t="s">
        <v>5</v>
      </c>
      <c r="H3">
        <f>B3*(B9*B6+B5)/B9</f>
        <v>55.55555555555555</v>
      </c>
      <c r="J3" t="s">
        <v>7</v>
      </c>
      <c r="K3" s="5">
        <v>307</v>
      </c>
    </row>
    <row r="4" spans="1:12">
      <c r="A4" t="s">
        <v>1</v>
      </c>
      <c r="B4">
        <f>basic!C4</f>
        <v>0.66666666666666674</v>
      </c>
      <c r="D4" t="s">
        <v>6</v>
      </c>
      <c r="E4">
        <f>B4*(B7*B6+B5)</f>
        <v>666.66666666666674</v>
      </c>
      <c r="G4" t="s">
        <v>6</v>
      </c>
      <c r="H4">
        <f>B4*(B9*B6+B5)</f>
        <v>333.33333333333337</v>
      </c>
      <c r="J4" t="s">
        <v>5</v>
      </c>
      <c r="K4">
        <f>B3*(B7*B6+B5-K3)/B7</f>
        <v>28.875</v>
      </c>
    </row>
    <row r="5" spans="1:12">
      <c r="A5" t="s">
        <v>4</v>
      </c>
      <c r="B5">
        <f>basic!C5</f>
        <v>200</v>
      </c>
      <c r="D5" t="s">
        <v>9</v>
      </c>
      <c r="E5">
        <f>E3^B3*E4^B4</f>
        <v>264.5668419947001</v>
      </c>
      <c r="G5" t="s">
        <v>9</v>
      </c>
      <c r="H5">
        <f>H3^B3*H4^B4</f>
        <v>183.44040271636823</v>
      </c>
      <c r="J5" t="s">
        <v>6</v>
      </c>
      <c r="K5">
        <f>B4*(B7*B6+B5-K3)</f>
        <v>462.00000000000006</v>
      </c>
    </row>
    <row r="6" spans="1:12">
      <c r="A6" t="s">
        <v>2</v>
      </c>
      <c r="B6">
        <f>basic!C6</f>
        <v>100</v>
      </c>
      <c r="G6" t="s">
        <v>15</v>
      </c>
      <c r="H6">
        <f>B8*(B6-H3)</f>
        <v>222.22222222222226</v>
      </c>
      <c r="J6" t="s">
        <v>9</v>
      </c>
      <c r="K6">
        <f>K4^B3*K5^B4</f>
        <v>183.34482150232702</v>
      </c>
    </row>
    <row r="7" spans="1:12">
      <c r="A7" t="s">
        <v>3</v>
      </c>
      <c r="B7">
        <f>basic!C7</f>
        <v>8</v>
      </c>
    </row>
    <row r="8" spans="1:12">
      <c r="A8" t="s">
        <v>7</v>
      </c>
      <c r="B8">
        <f>basic!C8</f>
        <v>5</v>
      </c>
      <c r="J8" s="1" t="s">
        <v>21</v>
      </c>
      <c r="K8" s="2"/>
    </row>
    <row r="9" spans="1:12">
      <c r="A9" t="s">
        <v>13</v>
      </c>
      <c r="B9">
        <f>basic!C9</f>
        <v>3</v>
      </c>
      <c r="J9" s="3">
        <f>K3-H6</f>
        <v>84.777777777777743</v>
      </c>
      <c r="K9" s="4"/>
    </row>
    <row r="11" spans="1:12">
      <c r="D11" t="s">
        <v>8</v>
      </c>
      <c r="G11" t="s">
        <v>16</v>
      </c>
      <c r="J11" t="s">
        <v>18</v>
      </c>
    </row>
    <row r="12" spans="1:12">
      <c r="B12" t="s">
        <v>5</v>
      </c>
      <c r="D12" t="s">
        <v>14</v>
      </c>
      <c r="E12" t="s">
        <v>10</v>
      </c>
      <c r="G12" t="s">
        <v>14</v>
      </c>
      <c r="H12" t="s">
        <v>10</v>
      </c>
      <c r="J12" t="s">
        <v>14</v>
      </c>
      <c r="K12" t="s">
        <v>19</v>
      </c>
      <c r="L12" t="s">
        <v>20</v>
      </c>
    </row>
    <row r="13" spans="1:12">
      <c r="B13">
        <v>0</v>
      </c>
      <c r="D13">
        <f t="shared" ref="D13:D44" si="0">B$5+(B$6-B13)*B$7</f>
        <v>1000</v>
      </c>
      <c r="G13">
        <f>B$5+(B$6-B13)*B$9</f>
        <v>500</v>
      </c>
      <c r="J13">
        <f>B$5-K$3+B$7*(B$6-B13)</f>
        <v>693</v>
      </c>
      <c r="L13">
        <f>MIN(K14:K113)</f>
        <v>0.36377696522185943</v>
      </c>
    </row>
    <row r="14" spans="1:12">
      <c r="B14">
        <v>1</v>
      </c>
      <c r="D14">
        <f t="shared" si="0"/>
        <v>992</v>
      </c>
      <c r="E14">
        <f t="shared" ref="E14:E77" si="1">(E$5/B14^B$3)^(1/B$4)</f>
        <v>4303.3148291193538</v>
      </c>
      <c r="G14">
        <f t="shared" ref="G14:G77" si="2">B$5+(B$6-B14)*B$9</f>
        <v>497</v>
      </c>
      <c r="H14">
        <f>(H$5/B14^B$3)^(1/B$4)</f>
        <v>2484.519974999766</v>
      </c>
      <c r="J14">
        <f t="shared" ref="J14:J77" si="3">B$5-K$3+B$7*(B$6-B14)</f>
        <v>685</v>
      </c>
      <c r="K14">
        <f>H14-J14</f>
        <v>1799.519974999766</v>
      </c>
    </row>
    <row r="15" spans="1:12">
      <c r="B15">
        <v>2</v>
      </c>
      <c r="D15">
        <f t="shared" si="0"/>
        <v>984</v>
      </c>
      <c r="E15">
        <f t="shared" si="1"/>
        <v>3042.9030972509213</v>
      </c>
      <c r="G15">
        <f t="shared" si="2"/>
        <v>494</v>
      </c>
      <c r="H15">
        <f t="shared" ref="H15:H78" si="4">(H$5/B15^B$3)^(1/B$4)</f>
        <v>1756.820922315766</v>
      </c>
      <c r="J15">
        <f t="shared" si="3"/>
        <v>677</v>
      </c>
      <c r="K15">
        <f t="shared" ref="K15:K78" si="5">H15-J15</f>
        <v>1079.820922315766</v>
      </c>
    </row>
    <row r="16" spans="1:12">
      <c r="B16">
        <v>3</v>
      </c>
      <c r="D16">
        <f t="shared" si="0"/>
        <v>976</v>
      </c>
      <c r="E16">
        <f t="shared" si="1"/>
        <v>2484.519974999766</v>
      </c>
      <c r="G16">
        <f t="shared" si="2"/>
        <v>491</v>
      </c>
      <c r="H16">
        <f t="shared" si="4"/>
        <v>1434.4382763731162</v>
      </c>
      <c r="J16">
        <f t="shared" si="3"/>
        <v>669</v>
      </c>
      <c r="K16">
        <f t="shared" si="5"/>
        <v>765.4382763731162</v>
      </c>
    </row>
    <row r="17" spans="2:11">
      <c r="B17">
        <v>4</v>
      </c>
      <c r="D17">
        <f t="shared" si="0"/>
        <v>968</v>
      </c>
      <c r="E17">
        <f t="shared" si="1"/>
        <v>2151.6574145596769</v>
      </c>
      <c r="G17">
        <f t="shared" si="2"/>
        <v>488</v>
      </c>
      <c r="H17">
        <f t="shared" si="4"/>
        <v>1242.2599874998818</v>
      </c>
      <c r="J17">
        <f t="shared" si="3"/>
        <v>661</v>
      </c>
      <c r="K17">
        <f t="shared" si="5"/>
        <v>581.25998749988184</v>
      </c>
    </row>
    <row r="18" spans="2:11">
      <c r="B18">
        <v>5</v>
      </c>
      <c r="D18">
        <f t="shared" si="0"/>
        <v>960</v>
      </c>
      <c r="E18">
        <f t="shared" si="1"/>
        <v>1924.5008972987541</v>
      </c>
      <c r="G18">
        <f t="shared" si="2"/>
        <v>485</v>
      </c>
      <c r="H18">
        <f t="shared" si="4"/>
        <v>1111.1111111111104</v>
      </c>
      <c r="J18">
        <f t="shared" si="3"/>
        <v>653</v>
      </c>
      <c r="K18">
        <f t="shared" si="5"/>
        <v>458.1111111111104</v>
      </c>
    </row>
    <row r="19" spans="2:11">
      <c r="B19">
        <v>6</v>
      </c>
      <c r="D19">
        <f t="shared" si="0"/>
        <v>952</v>
      </c>
      <c r="E19">
        <f t="shared" si="1"/>
        <v>1756.820922315766</v>
      </c>
      <c r="G19">
        <f t="shared" si="2"/>
        <v>482</v>
      </c>
      <c r="H19">
        <f t="shared" si="4"/>
        <v>1014.3010324169744</v>
      </c>
      <c r="J19">
        <f t="shared" si="3"/>
        <v>645</v>
      </c>
      <c r="K19">
        <f t="shared" si="5"/>
        <v>369.30103241697441</v>
      </c>
    </row>
    <row r="20" spans="2:11">
      <c r="B20">
        <v>7</v>
      </c>
      <c r="D20">
        <f t="shared" si="0"/>
        <v>944</v>
      </c>
      <c r="E20">
        <f t="shared" si="1"/>
        <v>1626.5001215808893</v>
      </c>
      <c r="G20">
        <f t="shared" si="2"/>
        <v>479</v>
      </c>
      <c r="H20">
        <f t="shared" si="4"/>
        <v>939.06028303168409</v>
      </c>
      <c r="J20">
        <f t="shared" si="3"/>
        <v>637</v>
      </c>
      <c r="K20">
        <f t="shared" si="5"/>
        <v>302.06028303168409</v>
      </c>
    </row>
    <row r="21" spans="2:11">
      <c r="B21">
        <v>8</v>
      </c>
      <c r="D21">
        <f t="shared" si="0"/>
        <v>936</v>
      </c>
      <c r="E21">
        <f t="shared" si="1"/>
        <v>1521.4515486254606</v>
      </c>
      <c r="G21">
        <f t="shared" si="2"/>
        <v>476</v>
      </c>
      <c r="H21">
        <f t="shared" si="4"/>
        <v>878.41046115788288</v>
      </c>
      <c r="J21">
        <f t="shared" si="3"/>
        <v>629</v>
      </c>
      <c r="K21">
        <f t="shared" si="5"/>
        <v>249.41046115788288</v>
      </c>
    </row>
    <row r="22" spans="2:11">
      <c r="B22">
        <v>9</v>
      </c>
      <c r="D22">
        <f t="shared" si="0"/>
        <v>928</v>
      </c>
      <c r="E22">
        <f t="shared" si="1"/>
        <v>1434.4382763731162</v>
      </c>
      <c r="G22">
        <f t="shared" si="2"/>
        <v>473</v>
      </c>
      <c r="H22">
        <f t="shared" si="4"/>
        <v>828.17332499992176</v>
      </c>
      <c r="J22">
        <f t="shared" si="3"/>
        <v>621</v>
      </c>
      <c r="K22">
        <f t="shared" si="5"/>
        <v>207.17332499992176</v>
      </c>
    </row>
    <row r="23" spans="2:11">
      <c r="B23">
        <v>10</v>
      </c>
      <c r="D23">
        <f t="shared" si="0"/>
        <v>920</v>
      </c>
      <c r="E23">
        <f t="shared" si="1"/>
        <v>1360.8276348795432</v>
      </c>
      <c r="G23">
        <f t="shared" si="2"/>
        <v>470</v>
      </c>
      <c r="H23">
        <f t="shared" si="4"/>
        <v>785.6742013183856</v>
      </c>
      <c r="J23">
        <f t="shared" si="3"/>
        <v>613</v>
      </c>
      <c r="K23">
        <f t="shared" si="5"/>
        <v>172.6742013183856</v>
      </c>
    </row>
    <row r="24" spans="2:11">
      <c r="B24">
        <v>11</v>
      </c>
      <c r="D24">
        <f t="shared" si="0"/>
        <v>912</v>
      </c>
      <c r="E24">
        <f t="shared" si="1"/>
        <v>1297.4982402692044</v>
      </c>
      <c r="G24">
        <f t="shared" si="2"/>
        <v>467</v>
      </c>
      <c r="H24">
        <f t="shared" si="4"/>
        <v>749.11095829249041</v>
      </c>
      <c r="J24">
        <f t="shared" si="3"/>
        <v>605</v>
      </c>
      <c r="K24">
        <f t="shared" si="5"/>
        <v>144.11095829249041</v>
      </c>
    </row>
    <row r="25" spans="2:11">
      <c r="B25">
        <v>12</v>
      </c>
      <c r="D25">
        <f t="shared" si="0"/>
        <v>904</v>
      </c>
      <c r="E25">
        <f t="shared" si="1"/>
        <v>1242.2599874998839</v>
      </c>
      <c r="G25">
        <f t="shared" si="2"/>
        <v>464</v>
      </c>
      <c r="H25">
        <f t="shared" si="4"/>
        <v>717.2191381865581</v>
      </c>
      <c r="J25">
        <f t="shared" si="3"/>
        <v>597</v>
      </c>
      <c r="K25">
        <f t="shared" si="5"/>
        <v>120.2191381865581</v>
      </c>
    </row>
    <row r="26" spans="2:11">
      <c r="B26">
        <v>13</v>
      </c>
      <c r="D26">
        <f t="shared" si="0"/>
        <v>896</v>
      </c>
      <c r="E26">
        <f t="shared" si="1"/>
        <v>1193.5247900657212</v>
      </c>
      <c r="G26">
        <f t="shared" si="2"/>
        <v>461</v>
      </c>
      <c r="H26">
        <f t="shared" si="4"/>
        <v>689.08185882893531</v>
      </c>
      <c r="J26">
        <f t="shared" si="3"/>
        <v>589</v>
      </c>
      <c r="K26">
        <f t="shared" si="5"/>
        <v>100.08185882893531</v>
      </c>
    </row>
    <row r="27" spans="2:11">
      <c r="B27">
        <v>14</v>
      </c>
      <c r="D27">
        <f t="shared" si="0"/>
        <v>888</v>
      </c>
      <c r="E27">
        <f t="shared" si="1"/>
        <v>1150.1092655705897</v>
      </c>
      <c r="G27">
        <f t="shared" si="2"/>
        <v>458</v>
      </c>
      <c r="H27">
        <f t="shared" si="4"/>
        <v>664.01589407466292</v>
      </c>
      <c r="J27">
        <f t="shared" si="3"/>
        <v>581</v>
      </c>
      <c r="K27">
        <f t="shared" si="5"/>
        <v>83.015894074662924</v>
      </c>
    </row>
    <row r="28" spans="2:11">
      <c r="B28">
        <v>15</v>
      </c>
      <c r="D28">
        <f t="shared" si="0"/>
        <v>880</v>
      </c>
      <c r="E28">
        <f t="shared" si="1"/>
        <v>1111.1111111111104</v>
      </c>
      <c r="G28">
        <f t="shared" si="2"/>
        <v>455</v>
      </c>
      <c r="H28">
        <f t="shared" si="4"/>
        <v>641.50029909958334</v>
      </c>
      <c r="J28">
        <f t="shared" si="3"/>
        <v>573</v>
      </c>
      <c r="K28">
        <f t="shared" si="5"/>
        <v>68.500299099583344</v>
      </c>
    </row>
    <row r="29" spans="2:11">
      <c r="B29">
        <v>16</v>
      </c>
      <c r="D29">
        <f t="shared" si="0"/>
        <v>872</v>
      </c>
      <c r="E29">
        <f t="shared" si="1"/>
        <v>1075.8287072798382</v>
      </c>
      <c r="G29">
        <f t="shared" si="2"/>
        <v>452</v>
      </c>
      <c r="H29">
        <f t="shared" si="4"/>
        <v>621.12999374994138</v>
      </c>
      <c r="J29">
        <f t="shared" si="3"/>
        <v>565</v>
      </c>
      <c r="K29">
        <f t="shared" si="5"/>
        <v>56.129993749941377</v>
      </c>
    </row>
    <row r="30" spans="2:11">
      <c r="B30">
        <v>17</v>
      </c>
      <c r="D30">
        <f t="shared" si="0"/>
        <v>864</v>
      </c>
      <c r="E30">
        <f t="shared" si="1"/>
        <v>1043.7071518085834</v>
      </c>
      <c r="G30">
        <f t="shared" si="2"/>
        <v>449</v>
      </c>
      <c r="H30">
        <f t="shared" si="4"/>
        <v>602.58460505182234</v>
      </c>
      <c r="J30">
        <f t="shared" si="3"/>
        <v>557</v>
      </c>
      <c r="K30">
        <f t="shared" si="5"/>
        <v>45.584605051822336</v>
      </c>
    </row>
    <row r="31" spans="2:11">
      <c r="B31">
        <v>18</v>
      </c>
      <c r="D31">
        <f t="shared" si="0"/>
        <v>856</v>
      </c>
      <c r="E31">
        <f t="shared" si="1"/>
        <v>1014.3010324169744</v>
      </c>
      <c r="G31">
        <f t="shared" si="2"/>
        <v>446</v>
      </c>
      <c r="H31">
        <f t="shared" si="4"/>
        <v>585.60697410525518</v>
      </c>
      <c r="J31">
        <f t="shared" si="3"/>
        <v>549</v>
      </c>
      <c r="K31">
        <f t="shared" si="5"/>
        <v>36.606974105255176</v>
      </c>
    </row>
    <row r="32" spans="2:11">
      <c r="B32">
        <v>19</v>
      </c>
      <c r="D32">
        <f t="shared" si="0"/>
        <v>848</v>
      </c>
      <c r="E32">
        <f t="shared" si="1"/>
        <v>987.24812959848782</v>
      </c>
      <c r="G32">
        <f t="shared" si="2"/>
        <v>443</v>
      </c>
      <c r="H32">
        <f t="shared" si="4"/>
        <v>569.98797338064117</v>
      </c>
      <c r="J32">
        <f t="shared" si="3"/>
        <v>541</v>
      </c>
      <c r="K32">
        <f t="shared" si="5"/>
        <v>28.987973380641165</v>
      </c>
    </row>
    <row r="33" spans="2:11">
      <c r="B33">
        <v>20</v>
      </c>
      <c r="D33">
        <f t="shared" si="0"/>
        <v>840</v>
      </c>
      <c r="E33">
        <f t="shared" si="1"/>
        <v>962.25044864937615</v>
      </c>
      <c r="G33">
        <f t="shared" si="2"/>
        <v>440</v>
      </c>
      <c r="H33">
        <f t="shared" si="4"/>
        <v>555.55555555555566</v>
      </c>
      <c r="J33">
        <f t="shared" si="3"/>
        <v>533</v>
      </c>
      <c r="K33">
        <f t="shared" si="5"/>
        <v>22.555555555555657</v>
      </c>
    </row>
    <row r="34" spans="2:11">
      <c r="B34">
        <v>21</v>
      </c>
      <c r="D34">
        <f t="shared" si="0"/>
        <v>832</v>
      </c>
      <c r="E34">
        <f t="shared" si="1"/>
        <v>939.06028303168569</v>
      </c>
      <c r="G34">
        <f t="shared" si="2"/>
        <v>437</v>
      </c>
      <c r="H34">
        <f t="shared" si="4"/>
        <v>542.16670719362912</v>
      </c>
      <c r="J34">
        <f t="shared" si="3"/>
        <v>525</v>
      </c>
      <c r="K34">
        <f t="shared" si="5"/>
        <v>17.166707193629122</v>
      </c>
    </row>
    <row r="35" spans="2:11">
      <c r="B35">
        <v>22</v>
      </c>
      <c r="D35">
        <f t="shared" si="0"/>
        <v>824</v>
      </c>
      <c r="E35">
        <f t="shared" si="1"/>
        <v>917.46980427196672</v>
      </c>
      <c r="G35">
        <f t="shared" si="2"/>
        <v>434</v>
      </c>
      <c r="H35">
        <f t="shared" si="4"/>
        <v>529.70143846977339</v>
      </c>
      <c r="J35">
        <f t="shared" si="3"/>
        <v>517</v>
      </c>
      <c r="K35">
        <f t="shared" si="5"/>
        <v>12.701438469773393</v>
      </c>
    </row>
    <row r="36" spans="2:11">
      <c r="B36">
        <v>23</v>
      </c>
      <c r="D36">
        <f t="shared" si="0"/>
        <v>816</v>
      </c>
      <c r="E36">
        <f t="shared" si="1"/>
        <v>897.30317009694295</v>
      </c>
      <c r="G36">
        <f t="shared" si="2"/>
        <v>431</v>
      </c>
      <c r="H36">
        <f t="shared" si="4"/>
        <v>518.05822680017422</v>
      </c>
      <c r="J36">
        <f t="shared" si="3"/>
        <v>509</v>
      </c>
      <c r="K36">
        <f t="shared" si="5"/>
        <v>9.058226800174225</v>
      </c>
    </row>
    <row r="37" spans="2:11">
      <c r="B37">
        <v>24</v>
      </c>
      <c r="D37">
        <f t="shared" si="0"/>
        <v>808</v>
      </c>
      <c r="E37">
        <f t="shared" si="1"/>
        <v>878.41046115788288</v>
      </c>
      <c r="G37">
        <f t="shared" si="2"/>
        <v>428</v>
      </c>
      <c r="H37">
        <f t="shared" si="4"/>
        <v>507.15051620848669</v>
      </c>
      <c r="J37">
        <f t="shared" si="3"/>
        <v>501</v>
      </c>
      <c r="K37">
        <f t="shared" si="5"/>
        <v>6.1505162084866924</v>
      </c>
    </row>
    <row r="38" spans="2:11">
      <c r="B38">
        <v>25</v>
      </c>
      <c r="D38">
        <f t="shared" si="0"/>
        <v>800</v>
      </c>
      <c r="E38">
        <f t="shared" si="1"/>
        <v>860.66296582387076</v>
      </c>
      <c r="G38">
        <f t="shared" si="2"/>
        <v>425</v>
      </c>
      <c r="H38">
        <f t="shared" si="4"/>
        <v>496.90399499995311</v>
      </c>
      <c r="J38">
        <f t="shared" si="3"/>
        <v>493</v>
      </c>
      <c r="K38">
        <f t="shared" si="5"/>
        <v>3.9039949999531132</v>
      </c>
    </row>
    <row r="39" spans="2:11">
      <c r="B39">
        <v>26</v>
      </c>
      <c r="D39">
        <f t="shared" si="0"/>
        <v>792</v>
      </c>
      <c r="E39">
        <f t="shared" si="1"/>
        <v>843.94947256972193</v>
      </c>
      <c r="G39">
        <f t="shared" si="2"/>
        <v>422</v>
      </c>
      <c r="H39">
        <f t="shared" si="4"/>
        <v>487.25445517057182</v>
      </c>
      <c r="J39">
        <f t="shared" si="3"/>
        <v>485</v>
      </c>
      <c r="K39">
        <f t="shared" si="5"/>
        <v>2.2544551705718163</v>
      </c>
    </row>
    <row r="40" spans="2:11">
      <c r="B40">
        <v>27</v>
      </c>
      <c r="D40">
        <f t="shared" si="0"/>
        <v>784</v>
      </c>
      <c r="E40">
        <f t="shared" si="1"/>
        <v>828.17332499992244</v>
      </c>
      <c r="G40">
        <f t="shared" si="2"/>
        <v>419</v>
      </c>
      <c r="H40">
        <f t="shared" si="4"/>
        <v>478.14609212437193</v>
      </c>
      <c r="J40">
        <f t="shared" si="3"/>
        <v>477</v>
      </c>
      <c r="K40">
        <f t="shared" si="5"/>
        <v>1.1460921243719326</v>
      </c>
    </row>
    <row r="41" spans="2:11">
      <c r="B41">
        <v>28</v>
      </c>
      <c r="D41">
        <f t="shared" si="0"/>
        <v>776</v>
      </c>
      <c r="E41">
        <f t="shared" si="1"/>
        <v>813.25006079044454</v>
      </c>
      <c r="G41">
        <f t="shared" si="2"/>
        <v>416</v>
      </c>
      <c r="H41">
        <f t="shared" si="4"/>
        <v>469.53014151584239</v>
      </c>
      <c r="J41">
        <f t="shared" si="3"/>
        <v>469</v>
      </c>
      <c r="K41">
        <f t="shared" si="5"/>
        <v>0.53014151584238789</v>
      </c>
    </row>
    <row r="42" spans="2:11">
      <c r="B42">
        <v>29</v>
      </c>
      <c r="D42">
        <f t="shared" si="0"/>
        <v>768</v>
      </c>
      <c r="E42">
        <f t="shared" si="1"/>
        <v>799.10550247564038</v>
      </c>
      <c r="G42">
        <f t="shared" si="2"/>
        <v>413</v>
      </c>
      <c r="H42">
        <f t="shared" si="4"/>
        <v>461.36377696522186</v>
      </c>
      <c r="J42">
        <f t="shared" si="3"/>
        <v>461</v>
      </c>
      <c r="K42">
        <f t="shared" si="5"/>
        <v>0.36377696522185943</v>
      </c>
    </row>
    <row r="43" spans="2:11">
      <c r="B43">
        <v>30</v>
      </c>
      <c r="D43">
        <f t="shared" si="0"/>
        <v>760</v>
      </c>
      <c r="E43">
        <f t="shared" si="1"/>
        <v>785.6742013183856</v>
      </c>
      <c r="G43">
        <f t="shared" si="2"/>
        <v>410</v>
      </c>
      <c r="H43">
        <f t="shared" si="4"/>
        <v>453.60921162651431</v>
      </c>
      <c r="J43">
        <f t="shared" si="3"/>
        <v>453</v>
      </c>
      <c r="K43">
        <f t="shared" si="5"/>
        <v>0.60921162651430905</v>
      </c>
    </row>
    <row r="44" spans="2:11">
      <c r="B44">
        <v>31</v>
      </c>
      <c r="D44">
        <f t="shared" si="0"/>
        <v>752</v>
      </c>
      <c r="E44">
        <f t="shared" si="1"/>
        <v>772.89815960028113</v>
      </c>
      <c r="G44">
        <f t="shared" si="2"/>
        <v>407</v>
      </c>
      <c r="H44">
        <f t="shared" si="4"/>
        <v>446.23296050138799</v>
      </c>
      <c r="J44">
        <f t="shared" si="3"/>
        <v>445</v>
      </c>
      <c r="K44">
        <f t="shared" si="5"/>
        <v>1.2329605013879927</v>
      </c>
    </row>
    <row r="45" spans="2:11">
      <c r="B45">
        <v>32</v>
      </c>
      <c r="D45">
        <f t="shared" ref="D45:D76" si="6">B$5+(B$6-B45)*B$7</f>
        <v>744</v>
      </c>
      <c r="E45">
        <f t="shared" si="1"/>
        <v>760.72577431273089</v>
      </c>
      <c r="G45">
        <f t="shared" si="2"/>
        <v>404</v>
      </c>
      <c r="H45">
        <f t="shared" si="4"/>
        <v>439.20523057894178</v>
      </c>
      <c r="J45">
        <f t="shared" si="3"/>
        <v>437</v>
      </c>
      <c r="K45">
        <f t="shared" si="5"/>
        <v>2.2052305789417801</v>
      </c>
    </row>
    <row r="46" spans="2:11">
      <c r="B46">
        <v>33</v>
      </c>
      <c r="D46">
        <f t="shared" si="6"/>
        <v>736</v>
      </c>
      <c r="E46">
        <f t="shared" si="1"/>
        <v>749.11095829249177</v>
      </c>
      <c r="G46">
        <f t="shared" si="2"/>
        <v>401</v>
      </c>
      <c r="H46">
        <f t="shared" si="4"/>
        <v>432.49941342306795</v>
      </c>
      <c r="J46">
        <f t="shared" si="3"/>
        <v>429</v>
      </c>
      <c r="K46">
        <f t="shared" si="5"/>
        <v>3.4994134230679492</v>
      </c>
    </row>
    <row r="47" spans="2:11">
      <c r="B47">
        <v>34</v>
      </c>
      <c r="D47">
        <f t="shared" si="6"/>
        <v>728</v>
      </c>
      <c r="E47">
        <f t="shared" si="1"/>
        <v>738.01240461674604</v>
      </c>
      <c r="G47">
        <f t="shared" si="2"/>
        <v>398</v>
      </c>
      <c r="H47">
        <f t="shared" si="4"/>
        <v>426.09166047076104</v>
      </c>
      <c r="J47">
        <f t="shared" si="3"/>
        <v>421</v>
      </c>
      <c r="K47">
        <f t="shared" si="5"/>
        <v>5.0916604707610418</v>
      </c>
    </row>
    <row r="48" spans="2:11">
      <c r="B48">
        <v>35</v>
      </c>
      <c r="D48">
        <f t="shared" si="6"/>
        <v>720</v>
      </c>
      <c r="E48">
        <f t="shared" si="1"/>
        <v>727.39296745330785</v>
      </c>
      <c r="G48">
        <f t="shared" si="2"/>
        <v>395</v>
      </c>
      <c r="H48">
        <f t="shared" si="4"/>
        <v>419.9605255658081</v>
      </c>
      <c r="J48">
        <f t="shared" si="3"/>
        <v>413</v>
      </c>
      <c r="K48">
        <f t="shared" si="5"/>
        <v>6.9605255658080978</v>
      </c>
    </row>
    <row r="49" spans="2:11">
      <c r="B49">
        <v>36</v>
      </c>
      <c r="D49">
        <f t="shared" si="6"/>
        <v>712</v>
      </c>
      <c r="E49">
        <f t="shared" si="1"/>
        <v>717.21913818655878</v>
      </c>
      <c r="G49">
        <f t="shared" si="2"/>
        <v>392</v>
      </c>
      <c r="H49">
        <f t="shared" si="4"/>
        <v>414.08666249996122</v>
      </c>
      <c r="J49">
        <f t="shared" si="3"/>
        <v>405</v>
      </c>
      <c r="K49">
        <f t="shared" si="5"/>
        <v>9.0866624999612213</v>
      </c>
    </row>
    <row r="50" spans="2:11">
      <c r="B50">
        <v>37</v>
      </c>
      <c r="D50">
        <f t="shared" si="6"/>
        <v>704</v>
      </c>
      <c r="E50">
        <f t="shared" si="1"/>
        <v>707.46059996334805</v>
      </c>
      <c r="G50">
        <f t="shared" si="2"/>
        <v>389</v>
      </c>
      <c r="H50">
        <f t="shared" si="4"/>
        <v>408.45256782989327</v>
      </c>
      <c r="J50">
        <f t="shared" si="3"/>
        <v>397</v>
      </c>
      <c r="K50">
        <f t="shared" si="5"/>
        <v>11.452567829893269</v>
      </c>
    </row>
    <row r="51" spans="2:11">
      <c r="B51">
        <v>38</v>
      </c>
      <c r="D51">
        <f t="shared" si="6"/>
        <v>696</v>
      </c>
      <c r="E51">
        <f t="shared" si="1"/>
        <v>698.08984715282622</v>
      </c>
      <c r="G51">
        <f t="shared" si="2"/>
        <v>386</v>
      </c>
      <c r="H51">
        <f t="shared" si="4"/>
        <v>403.04236117222865</v>
      </c>
      <c r="J51">
        <f t="shared" si="3"/>
        <v>389</v>
      </c>
      <c r="K51">
        <f t="shared" si="5"/>
        <v>14.042361172228652</v>
      </c>
    </row>
    <row r="52" spans="2:11">
      <c r="B52">
        <v>39</v>
      </c>
      <c r="D52">
        <f t="shared" si="6"/>
        <v>688</v>
      </c>
      <c r="E52">
        <f t="shared" si="1"/>
        <v>689.08185882893656</v>
      </c>
      <c r="G52">
        <f t="shared" si="2"/>
        <v>383</v>
      </c>
      <c r="H52">
        <f t="shared" si="4"/>
        <v>397.84159668857399</v>
      </c>
      <c r="J52">
        <f t="shared" si="3"/>
        <v>381</v>
      </c>
      <c r="K52">
        <f t="shared" si="5"/>
        <v>16.841596688573986</v>
      </c>
    </row>
    <row r="53" spans="2:11">
      <c r="B53">
        <v>40</v>
      </c>
      <c r="D53">
        <f t="shared" si="6"/>
        <v>680</v>
      </c>
      <c r="E53">
        <f t="shared" si="1"/>
        <v>680.41381743977092</v>
      </c>
      <c r="G53">
        <f t="shared" si="2"/>
        <v>380</v>
      </c>
      <c r="H53">
        <f t="shared" si="4"/>
        <v>392.83710065919314</v>
      </c>
      <c r="J53">
        <f t="shared" si="3"/>
        <v>373</v>
      </c>
      <c r="K53">
        <f t="shared" si="5"/>
        <v>19.83710065919314</v>
      </c>
    </row>
    <row r="54" spans="2:11">
      <c r="B54">
        <v>41</v>
      </c>
      <c r="D54">
        <f t="shared" si="6"/>
        <v>672</v>
      </c>
      <c r="E54">
        <f t="shared" si="1"/>
        <v>672.0648654545937</v>
      </c>
      <c r="G54">
        <f t="shared" si="2"/>
        <v>377</v>
      </c>
      <c r="H54">
        <f t="shared" si="4"/>
        <v>388.01683098309911</v>
      </c>
      <c r="J54">
        <f t="shared" si="3"/>
        <v>365</v>
      </c>
      <c r="K54">
        <f t="shared" si="5"/>
        <v>23.016830983099112</v>
      </c>
    </row>
    <row r="55" spans="2:11">
      <c r="B55">
        <v>42</v>
      </c>
      <c r="D55">
        <f t="shared" si="6"/>
        <v>664</v>
      </c>
      <c r="E55">
        <f t="shared" si="1"/>
        <v>664.01589407466292</v>
      </c>
      <c r="G55">
        <f t="shared" si="2"/>
        <v>374</v>
      </c>
      <c r="H55">
        <f t="shared" si="4"/>
        <v>383.36975519019683</v>
      </c>
      <c r="J55">
        <f t="shared" si="3"/>
        <v>357</v>
      </c>
      <c r="K55">
        <f t="shared" si="5"/>
        <v>26.369755190196827</v>
      </c>
    </row>
    <row r="56" spans="2:11">
      <c r="B56">
        <v>43</v>
      </c>
      <c r="D56">
        <f t="shared" si="6"/>
        <v>656</v>
      </c>
      <c r="E56">
        <f t="shared" si="1"/>
        <v>656.24935913179797</v>
      </c>
      <c r="G56">
        <f t="shared" si="2"/>
        <v>371</v>
      </c>
      <c r="H56">
        <f t="shared" si="4"/>
        <v>378.88574415026306</v>
      </c>
      <c r="J56">
        <f t="shared" si="3"/>
        <v>349</v>
      </c>
      <c r="K56">
        <f t="shared" si="5"/>
        <v>29.885744150263065</v>
      </c>
    </row>
    <row r="57" spans="2:11">
      <c r="B57">
        <v>44</v>
      </c>
      <c r="D57">
        <f t="shared" si="6"/>
        <v>648</v>
      </c>
      <c r="E57">
        <f t="shared" si="1"/>
        <v>648.74912013460266</v>
      </c>
      <c r="G57">
        <f t="shared" si="2"/>
        <v>368</v>
      </c>
      <c r="H57">
        <f t="shared" si="4"/>
        <v>374.55547914624583</v>
      </c>
      <c r="J57">
        <f t="shared" si="3"/>
        <v>341</v>
      </c>
      <c r="K57">
        <f t="shared" si="5"/>
        <v>33.55547914624583</v>
      </c>
    </row>
    <row r="58" spans="2:11">
      <c r="B58">
        <v>45</v>
      </c>
      <c r="D58">
        <f t="shared" si="6"/>
        <v>640</v>
      </c>
      <c r="E58">
        <f t="shared" si="1"/>
        <v>641.50029909958448</v>
      </c>
      <c r="G58">
        <f t="shared" si="2"/>
        <v>365</v>
      </c>
      <c r="H58">
        <f t="shared" si="4"/>
        <v>370.37037037037032</v>
      </c>
      <c r="J58">
        <f t="shared" si="3"/>
        <v>333</v>
      </c>
      <c r="K58">
        <f t="shared" si="5"/>
        <v>37.370370370370324</v>
      </c>
    </row>
    <row r="59" spans="2:11">
      <c r="B59">
        <v>46</v>
      </c>
      <c r="D59">
        <f t="shared" si="6"/>
        <v>632</v>
      </c>
      <c r="E59">
        <f t="shared" si="1"/>
        <v>634.48915635573439</v>
      </c>
      <c r="G59">
        <f t="shared" si="2"/>
        <v>362</v>
      </c>
      <c r="H59">
        <f t="shared" si="4"/>
        <v>366.32248521988163</v>
      </c>
      <c r="J59">
        <f t="shared" si="3"/>
        <v>325</v>
      </c>
      <c r="K59">
        <f t="shared" si="5"/>
        <v>41.322485219881628</v>
      </c>
    </row>
    <row r="60" spans="2:11">
      <c r="B60">
        <v>47</v>
      </c>
      <c r="D60">
        <f t="shared" si="6"/>
        <v>624</v>
      </c>
      <c r="E60">
        <f t="shared" si="1"/>
        <v>627.70298096225849</v>
      </c>
      <c r="G60">
        <f t="shared" si="2"/>
        <v>359</v>
      </c>
      <c r="H60">
        <f t="shared" si="4"/>
        <v>362.40448502969025</v>
      </c>
      <c r="J60">
        <f t="shared" si="3"/>
        <v>317</v>
      </c>
      <c r="K60">
        <f t="shared" si="5"/>
        <v>45.40448502969025</v>
      </c>
    </row>
    <row r="61" spans="2:11">
      <c r="B61">
        <v>48</v>
      </c>
      <c r="D61">
        <f t="shared" si="6"/>
        <v>616</v>
      </c>
      <c r="E61">
        <f t="shared" si="1"/>
        <v>621.12999374994138</v>
      </c>
      <c r="G61">
        <f t="shared" si="2"/>
        <v>356</v>
      </c>
      <c r="H61">
        <f t="shared" si="4"/>
        <v>358.60956909327933</v>
      </c>
      <c r="J61">
        <f t="shared" si="3"/>
        <v>309</v>
      </c>
      <c r="K61">
        <f t="shared" si="5"/>
        <v>49.609569093279333</v>
      </c>
    </row>
    <row r="62" spans="2:11">
      <c r="B62">
        <v>49</v>
      </c>
      <c r="D62">
        <f t="shared" si="6"/>
        <v>608</v>
      </c>
      <c r="E62">
        <f t="shared" si="1"/>
        <v>614.7592613027648</v>
      </c>
      <c r="G62">
        <f t="shared" si="2"/>
        <v>353</v>
      </c>
      <c r="H62">
        <f t="shared" si="4"/>
        <v>354.93142499996685</v>
      </c>
      <c r="J62">
        <f t="shared" si="3"/>
        <v>301</v>
      </c>
      <c r="K62">
        <f t="shared" si="5"/>
        <v>53.93142499996685</v>
      </c>
    </row>
    <row r="63" spans="2:11">
      <c r="B63">
        <v>50</v>
      </c>
      <c r="D63">
        <f t="shared" si="6"/>
        <v>600</v>
      </c>
      <c r="E63">
        <f t="shared" si="1"/>
        <v>608.58061945018471</v>
      </c>
      <c r="G63">
        <f t="shared" si="2"/>
        <v>350</v>
      </c>
      <c r="H63">
        <f t="shared" si="4"/>
        <v>351.36418446315315</v>
      </c>
      <c r="J63">
        <f t="shared" si="3"/>
        <v>293</v>
      </c>
      <c r="K63">
        <f t="shared" si="5"/>
        <v>58.364184463153151</v>
      </c>
    </row>
    <row r="64" spans="2:11">
      <c r="B64">
        <v>51</v>
      </c>
      <c r="D64">
        <f t="shared" si="6"/>
        <v>592</v>
      </c>
      <c r="E64">
        <f t="shared" si="1"/>
        <v>602.58460505182234</v>
      </c>
      <c r="G64">
        <f t="shared" si="2"/>
        <v>347</v>
      </c>
      <c r="H64">
        <f t="shared" si="4"/>
        <v>347.90238393619404</v>
      </c>
      <c r="J64">
        <f t="shared" si="3"/>
        <v>285</v>
      </c>
      <c r="K64">
        <f t="shared" si="5"/>
        <v>62.902383936194042</v>
      </c>
    </row>
    <row r="65" spans="2:11">
      <c r="B65">
        <v>52</v>
      </c>
      <c r="D65">
        <f t="shared" si="6"/>
        <v>584</v>
      </c>
      <c r="E65">
        <f t="shared" si="1"/>
        <v>596.76239503286104</v>
      </c>
      <c r="G65">
        <f t="shared" si="2"/>
        <v>344</v>
      </c>
      <c r="H65">
        <f t="shared" si="4"/>
        <v>344.54092941446794</v>
      </c>
      <c r="J65">
        <f t="shared" si="3"/>
        <v>277</v>
      </c>
      <c r="K65">
        <f t="shared" si="5"/>
        <v>67.540929414467939</v>
      </c>
    </row>
    <row r="66" spans="2:11">
      <c r="B66">
        <v>53</v>
      </c>
      <c r="D66">
        <f t="shared" si="6"/>
        <v>576</v>
      </c>
      <c r="E66">
        <f t="shared" si="1"/>
        <v>591.10575177659007</v>
      </c>
      <c r="G66">
        <f t="shared" si="2"/>
        <v>341</v>
      </c>
      <c r="H66">
        <f t="shared" si="4"/>
        <v>341.2750649077505</v>
      </c>
      <c r="J66">
        <f t="shared" si="3"/>
        <v>269</v>
      </c>
      <c r="K66">
        <f t="shared" si="5"/>
        <v>72.275064907750505</v>
      </c>
    </row>
    <row r="67" spans="2:11">
      <c r="B67">
        <v>54</v>
      </c>
      <c r="D67">
        <f t="shared" si="6"/>
        <v>568</v>
      </c>
      <c r="E67">
        <f t="shared" si="1"/>
        <v>585.60697410525518</v>
      </c>
      <c r="G67">
        <f t="shared" si="2"/>
        <v>338</v>
      </c>
      <c r="H67">
        <f t="shared" si="4"/>
        <v>338.10034413899137</v>
      </c>
      <c r="J67">
        <f t="shared" si="3"/>
        <v>261</v>
      </c>
      <c r="K67">
        <f t="shared" si="5"/>
        <v>77.100344138991375</v>
      </c>
    </row>
    <row r="68" spans="2:11">
      <c r="B68">
        <v>55</v>
      </c>
      <c r="D68">
        <f t="shared" si="6"/>
        <v>560</v>
      </c>
      <c r="E68">
        <f t="shared" si="1"/>
        <v>580.2588531856594</v>
      </c>
      <c r="G68">
        <f t="shared" si="2"/>
        <v>335</v>
      </c>
      <c r="H68">
        <f t="shared" si="4"/>
        <v>335.01260508640377</v>
      </c>
      <c r="J68">
        <f t="shared" si="3"/>
        <v>253</v>
      </c>
      <c r="K68">
        <f t="shared" si="5"/>
        <v>82.012605086403767</v>
      </c>
    </row>
    <row r="69" spans="2:11">
      <c r="B69">
        <v>56</v>
      </c>
      <c r="D69">
        <f t="shared" si="6"/>
        <v>552</v>
      </c>
      <c r="E69">
        <f t="shared" si="1"/>
        <v>575.05463278529533</v>
      </c>
      <c r="G69">
        <f t="shared" si="2"/>
        <v>332</v>
      </c>
      <c r="H69">
        <f t="shared" si="4"/>
        <v>332.00794703733146</v>
      </c>
      <c r="J69">
        <f t="shared" si="3"/>
        <v>245</v>
      </c>
      <c r="K69">
        <f t="shared" si="5"/>
        <v>87.007947037331462</v>
      </c>
    </row>
    <row r="70" spans="2:11">
      <c r="B70">
        <v>57</v>
      </c>
      <c r="D70">
        <f t="shared" si="6"/>
        <v>544</v>
      </c>
      <c r="E70">
        <f t="shared" si="1"/>
        <v>569.98797338064117</v>
      </c>
      <c r="G70">
        <f t="shared" si="2"/>
        <v>329</v>
      </c>
      <c r="H70">
        <f t="shared" si="4"/>
        <v>329.08270986616253</v>
      </c>
      <c r="J70">
        <f t="shared" si="3"/>
        <v>237</v>
      </c>
      <c r="K70">
        <f t="shared" si="5"/>
        <v>92.082709866162531</v>
      </c>
    </row>
    <row r="71" spans="2:11">
      <c r="B71">
        <v>58</v>
      </c>
      <c r="D71">
        <f t="shared" si="6"/>
        <v>536</v>
      </c>
      <c r="E71">
        <f t="shared" si="1"/>
        <v>565.05291968400877</v>
      </c>
      <c r="G71">
        <f t="shared" si="2"/>
        <v>326</v>
      </c>
      <c r="H71">
        <f t="shared" si="4"/>
        <v>326.23345528594621</v>
      </c>
      <c r="J71">
        <f t="shared" si="3"/>
        <v>229</v>
      </c>
      <c r="K71">
        <f t="shared" si="5"/>
        <v>97.233455285946206</v>
      </c>
    </row>
    <row r="72" spans="2:11">
      <c r="B72">
        <v>59</v>
      </c>
      <c r="D72">
        <f t="shared" si="6"/>
        <v>528</v>
      </c>
      <c r="E72">
        <f t="shared" si="1"/>
        <v>560.243871210679</v>
      </c>
      <c r="G72">
        <f t="shared" si="2"/>
        <v>323</v>
      </c>
      <c r="H72">
        <f t="shared" si="4"/>
        <v>323.45694985532339</v>
      </c>
      <c r="J72">
        <f t="shared" si="3"/>
        <v>221</v>
      </c>
      <c r="K72">
        <f t="shared" si="5"/>
        <v>102.45694985532339</v>
      </c>
    </row>
    <row r="73" spans="2:11">
      <c r="B73">
        <v>60</v>
      </c>
      <c r="D73">
        <f t="shared" si="6"/>
        <v>520</v>
      </c>
      <c r="E73">
        <f t="shared" si="1"/>
        <v>555.55555555555566</v>
      </c>
      <c r="G73">
        <f t="shared" si="2"/>
        <v>320</v>
      </c>
      <c r="H73">
        <f t="shared" si="4"/>
        <v>320.75014954979224</v>
      </c>
      <c r="J73">
        <f t="shared" si="3"/>
        <v>213</v>
      </c>
      <c r="K73">
        <f t="shared" si="5"/>
        <v>107.75014954979224</v>
      </c>
    </row>
    <row r="74" spans="2:11">
      <c r="B74">
        <v>61</v>
      </c>
      <c r="D74">
        <f t="shared" si="6"/>
        <v>512</v>
      </c>
      <c r="E74">
        <f t="shared" si="1"/>
        <v>550.9830040894052</v>
      </c>
      <c r="G74">
        <f t="shared" si="2"/>
        <v>317</v>
      </c>
      <c r="H74">
        <f t="shared" si="4"/>
        <v>318.11018572992685</v>
      </c>
      <c r="J74">
        <f t="shared" si="3"/>
        <v>205</v>
      </c>
      <c r="K74">
        <f t="shared" si="5"/>
        <v>113.11018572992685</v>
      </c>
    </row>
    <row r="75" spans="2:11">
      <c r="B75">
        <v>62</v>
      </c>
      <c r="D75">
        <f t="shared" si="6"/>
        <v>504</v>
      </c>
      <c r="E75">
        <f t="shared" si="1"/>
        <v>546.52152981996073</v>
      </c>
      <c r="G75">
        <f t="shared" si="2"/>
        <v>314</v>
      </c>
      <c r="H75">
        <f t="shared" si="4"/>
        <v>315.53435235948052</v>
      </c>
      <c r="J75">
        <f t="shared" si="3"/>
        <v>197</v>
      </c>
      <c r="K75">
        <f t="shared" si="5"/>
        <v>118.53435235948052</v>
      </c>
    </row>
    <row r="76" spans="2:11">
      <c r="B76">
        <v>63</v>
      </c>
      <c r="D76">
        <f t="shared" si="6"/>
        <v>496</v>
      </c>
      <c r="E76">
        <f t="shared" si="1"/>
        <v>542.16670719362958</v>
      </c>
      <c r="G76">
        <f t="shared" si="2"/>
        <v>311</v>
      </c>
      <c r="H76">
        <f t="shared" si="4"/>
        <v>313.02009434389487</v>
      </c>
      <c r="J76">
        <f t="shared" si="3"/>
        <v>189</v>
      </c>
      <c r="K76">
        <f t="shared" si="5"/>
        <v>124.02009434389487</v>
      </c>
    </row>
    <row r="77" spans="2:11">
      <c r="B77">
        <v>64</v>
      </c>
      <c r="D77">
        <f t="shared" ref="D77:D113" si="7">B$5+(B$6-B77)*B$7</f>
        <v>488</v>
      </c>
      <c r="E77">
        <f t="shared" si="1"/>
        <v>537.91435363991957</v>
      </c>
      <c r="G77">
        <f t="shared" si="2"/>
        <v>308</v>
      </c>
      <c r="H77">
        <f t="shared" si="4"/>
        <v>310.56499687497092</v>
      </c>
      <c r="J77">
        <f t="shared" si="3"/>
        <v>181</v>
      </c>
      <c r="K77">
        <f t="shared" si="5"/>
        <v>129.56499687497092</v>
      </c>
    </row>
    <row r="78" spans="2:11">
      <c r="B78">
        <v>65</v>
      </c>
      <c r="D78">
        <f t="shared" si="7"/>
        <v>480</v>
      </c>
      <c r="E78">
        <f t="shared" ref="E78:E113" si="8">(E$5/B78^B$3)^(1/B$4)</f>
        <v>533.76051268362392</v>
      </c>
      <c r="G78">
        <f t="shared" ref="G78:G113" si="9">B$5+(B$6-B78)*B$9</f>
        <v>305</v>
      </c>
      <c r="H78">
        <f t="shared" si="4"/>
        <v>308.16677568068297</v>
      </c>
      <c r="J78">
        <f t="shared" ref="J78:J113" si="10">B$5-K$3+B$7*(B$6-B78)</f>
        <v>173</v>
      </c>
      <c r="K78">
        <f t="shared" si="5"/>
        <v>135.16677568068297</v>
      </c>
    </row>
    <row r="79" spans="2:11">
      <c r="B79">
        <v>66</v>
      </c>
      <c r="D79">
        <f t="shared" si="7"/>
        <v>472</v>
      </c>
      <c r="E79">
        <f t="shared" si="8"/>
        <v>529.70143846977339</v>
      </c>
      <c r="G79">
        <f t="shared" si="9"/>
        <v>302</v>
      </c>
      <c r="H79">
        <f t="shared" ref="H79:H113" si="11">(H$5/B79^B$3)^(1/B$4)</f>
        <v>305.82326809065574</v>
      </c>
      <c r="J79">
        <f t="shared" si="10"/>
        <v>165</v>
      </c>
      <c r="K79">
        <f t="shared" ref="K79:K113" si="12">H79-J79</f>
        <v>140.82326809065574</v>
      </c>
    </row>
    <row r="80" spans="2:11">
      <c r="B80">
        <v>67</v>
      </c>
      <c r="D80">
        <f t="shared" si="7"/>
        <v>464</v>
      </c>
      <c r="E80">
        <f t="shared" si="8"/>
        <v>525.73358156376037</v>
      </c>
      <c r="G80">
        <f t="shared" si="9"/>
        <v>299</v>
      </c>
      <c r="H80">
        <f t="shared" si="11"/>
        <v>303.53242483786295</v>
      </c>
      <c r="J80">
        <f t="shared" si="10"/>
        <v>157</v>
      </c>
      <c r="K80">
        <f t="shared" si="12"/>
        <v>146.53242483786295</v>
      </c>
    </row>
    <row r="81" spans="2:11">
      <c r="B81">
        <v>68</v>
      </c>
      <c r="D81">
        <f t="shared" si="7"/>
        <v>456</v>
      </c>
      <c r="E81">
        <f t="shared" si="8"/>
        <v>521.85357590429123</v>
      </c>
      <c r="G81">
        <f t="shared" si="9"/>
        <v>296</v>
      </c>
      <c r="H81">
        <f t="shared" si="11"/>
        <v>301.29230252591111</v>
      </c>
      <c r="J81">
        <f t="shared" si="10"/>
        <v>149</v>
      </c>
      <c r="K81">
        <f t="shared" si="12"/>
        <v>152.29230252591111</v>
      </c>
    </row>
    <row r="82" spans="2:11">
      <c r="B82">
        <v>69</v>
      </c>
      <c r="D82">
        <f t="shared" si="7"/>
        <v>448</v>
      </c>
      <c r="E82">
        <f t="shared" si="8"/>
        <v>518.05822680017422</v>
      </c>
      <c r="G82">
        <f t="shared" si="9"/>
        <v>293</v>
      </c>
      <c r="H82">
        <f t="shared" si="11"/>
        <v>299.10105669898064</v>
      </c>
      <c r="J82">
        <f t="shared" si="10"/>
        <v>141</v>
      </c>
      <c r="K82">
        <f t="shared" si="12"/>
        <v>158.10105669898064</v>
      </c>
    </row>
    <row r="83" spans="2:11">
      <c r="B83">
        <v>70</v>
      </c>
      <c r="D83">
        <f t="shared" si="7"/>
        <v>440</v>
      </c>
      <c r="E83">
        <f t="shared" si="8"/>
        <v>514.34449987363917</v>
      </c>
      <c r="G83">
        <f t="shared" si="9"/>
        <v>290</v>
      </c>
      <c r="H83">
        <f t="shared" si="11"/>
        <v>296.95693545824935</v>
      </c>
      <c r="J83">
        <f t="shared" si="10"/>
        <v>133</v>
      </c>
      <c r="K83">
        <f t="shared" si="12"/>
        <v>163.95693545824935</v>
      </c>
    </row>
    <row r="84" spans="2:11">
      <c r="B84">
        <v>71</v>
      </c>
      <c r="D84">
        <f t="shared" si="7"/>
        <v>432</v>
      </c>
      <c r="E84">
        <f t="shared" si="8"/>
        <v>510.70951086324635</v>
      </c>
      <c r="G84">
        <f t="shared" si="9"/>
        <v>287</v>
      </c>
      <c r="H84">
        <f t="shared" si="11"/>
        <v>294.85827357459743</v>
      </c>
      <c r="J84">
        <f t="shared" si="10"/>
        <v>125</v>
      </c>
      <c r="K84">
        <f t="shared" si="12"/>
        <v>169.85827357459743</v>
      </c>
    </row>
    <row r="85" spans="2:11">
      <c r="B85">
        <v>72</v>
      </c>
      <c r="D85">
        <f t="shared" si="7"/>
        <v>424</v>
      </c>
      <c r="E85">
        <f t="shared" si="8"/>
        <v>507.1505162084876</v>
      </c>
      <c r="G85">
        <f t="shared" si="9"/>
        <v>284</v>
      </c>
      <c r="H85">
        <f t="shared" si="11"/>
        <v>292.80348705262782</v>
      </c>
      <c r="J85">
        <f t="shared" si="10"/>
        <v>117</v>
      </c>
      <c r="K85">
        <f t="shared" si="12"/>
        <v>175.80348705262782</v>
      </c>
    </row>
    <row r="86" spans="2:11">
      <c r="B86">
        <v>73</v>
      </c>
      <c r="D86">
        <f t="shared" si="7"/>
        <v>416</v>
      </c>
      <c r="E86">
        <f t="shared" si="8"/>
        <v>503.66490434624978</v>
      </c>
      <c r="G86">
        <f t="shared" si="9"/>
        <v>281</v>
      </c>
      <c r="H86">
        <f t="shared" si="11"/>
        <v>290.79106810567424</v>
      </c>
      <c r="J86">
        <f t="shared" si="10"/>
        <v>109</v>
      </c>
      <c r="K86">
        <f t="shared" si="12"/>
        <v>181.79106810567424</v>
      </c>
    </row>
    <row r="87" spans="2:11">
      <c r="B87">
        <v>74</v>
      </c>
      <c r="D87">
        <f t="shared" si="7"/>
        <v>408</v>
      </c>
      <c r="E87">
        <f t="shared" si="8"/>
        <v>500.2501876563872</v>
      </c>
      <c r="G87">
        <f t="shared" si="9"/>
        <v>278</v>
      </c>
      <c r="H87">
        <f t="shared" si="11"/>
        <v>288.8195805055758</v>
      </c>
      <c r="J87">
        <f t="shared" si="10"/>
        <v>101</v>
      </c>
      <c r="K87">
        <f t="shared" si="12"/>
        <v>187.8195805055758</v>
      </c>
    </row>
    <row r="88" spans="2:11">
      <c r="B88">
        <v>75</v>
      </c>
      <c r="D88">
        <f t="shared" si="7"/>
        <v>400</v>
      </c>
      <c r="E88">
        <f t="shared" si="8"/>
        <v>496.90399499995311</v>
      </c>
      <c r="G88">
        <f t="shared" si="9"/>
        <v>275</v>
      </c>
      <c r="H88">
        <f t="shared" si="11"/>
        <v>286.88765527462346</v>
      </c>
      <c r="J88">
        <f t="shared" si="10"/>
        <v>93</v>
      </c>
      <c r="K88">
        <f t="shared" si="12"/>
        <v>193.88765527462346</v>
      </c>
    </row>
    <row r="89" spans="2:11">
      <c r="B89">
        <v>76</v>
      </c>
      <c r="D89">
        <f t="shared" si="7"/>
        <v>392</v>
      </c>
      <c r="E89">
        <f t="shared" si="8"/>
        <v>493.6240647992434</v>
      </c>
      <c r="G89">
        <f t="shared" si="9"/>
        <v>272</v>
      </c>
      <c r="H89">
        <f t="shared" si="11"/>
        <v>284.99398669032053</v>
      </c>
      <c r="J89">
        <f t="shared" si="10"/>
        <v>85</v>
      </c>
      <c r="K89">
        <f t="shared" si="12"/>
        <v>199.99398669032053</v>
      </c>
    </row>
    <row r="90" spans="2:11">
      <c r="B90">
        <v>77</v>
      </c>
      <c r="D90">
        <f t="shared" si="7"/>
        <v>384</v>
      </c>
      <c r="E90">
        <f t="shared" si="8"/>
        <v>490.40823861374992</v>
      </c>
      <c r="G90">
        <f t="shared" si="9"/>
        <v>269</v>
      </c>
      <c r="H90">
        <f t="shared" si="11"/>
        <v>283.13732857645857</v>
      </c>
      <c r="J90">
        <f t="shared" si="10"/>
        <v>77</v>
      </c>
      <c r="K90">
        <f t="shared" si="12"/>
        <v>206.13732857645857</v>
      </c>
    </row>
    <row r="91" spans="2:11">
      <c r="B91">
        <v>78</v>
      </c>
      <c r="D91">
        <f t="shared" si="7"/>
        <v>376</v>
      </c>
      <c r="E91">
        <f t="shared" si="8"/>
        <v>487.25445517057182</v>
      </c>
      <c r="G91">
        <f t="shared" si="9"/>
        <v>266</v>
      </c>
      <c r="H91">
        <f t="shared" si="11"/>
        <v>281.31649085657415</v>
      </c>
      <c r="J91">
        <f t="shared" si="10"/>
        <v>69</v>
      </c>
      <c r="K91">
        <f t="shared" si="12"/>
        <v>212.31649085657415</v>
      </c>
    </row>
    <row r="92" spans="2:11">
      <c r="B92">
        <v>79</v>
      </c>
      <c r="D92">
        <f t="shared" si="7"/>
        <v>368</v>
      </c>
      <c r="E92">
        <f t="shared" si="8"/>
        <v>484.1607448117723</v>
      </c>
      <c r="G92">
        <f t="shared" si="9"/>
        <v>263</v>
      </c>
      <c r="H92">
        <f t="shared" si="11"/>
        <v>279.5303363481263</v>
      </c>
      <c r="J92">
        <f t="shared" si="10"/>
        <v>61</v>
      </c>
      <c r="K92">
        <f t="shared" si="12"/>
        <v>218.5303363481263</v>
      </c>
    </row>
    <row r="93" spans="2:11">
      <c r="B93">
        <v>80</v>
      </c>
      <c r="D93">
        <f t="shared" si="7"/>
        <v>360</v>
      </c>
      <c r="E93">
        <f t="shared" si="8"/>
        <v>481.12522432468847</v>
      </c>
      <c r="G93">
        <f t="shared" si="9"/>
        <v>260</v>
      </c>
      <c r="H93">
        <f t="shared" si="11"/>
        <v>277.77777777777777</v>
      </c>
      <c r="J93">
        <f t="shared" si="10"/>
        <v>53</v>
      </c>
      <c r="K93">
        <f t="shared" si="12"/>
        <v>224.77777777777777</v>
      </c>
    </row>
    <row r="94" spans="2:11">
      <c r="B94">
        <v>81</v>
      </c>
      <c r="D94">
        <f t="shared" si="7"/>
        <v>352</v>
      </c>
      <c r="E94">
        <f t="shared" si="8"/>
        <v>478.14609212437279</v>
      </c>
      <c r="G94">
        <f t="shared" si="9"/>
        <v>257</v>
      </c>
      <c r="H94">
        <f t="shared" si="11"/>
        <v>276.05777499997407</v>
      </c>
      <c r="J94">
        <f t="shared" si="10"/>
        <v>45</v>
      </c>
      <c r="K94">
        <f t="shared" si="12"/>
        <v>231.05777499997407</v>
      </c>
    </row>
    <row r="95" spans="2:11">
      <c r="B95">
        <v>82</v>
      </c>
      <c r="D95">
        <f t="shared" si="7"/>
        <v>344</v>
      </c>
      <c r="E95">
        <f t="shared" si="8"/>
        <v>475.22162376016746</v>
      </c>
      <c r="G95">
        <f t="shared" si="9"/>
        <v>254</v>
      </c>
      <c r="H95">
        <f t="shared" si="11"/>
        <v>274.36933240266382</v>
      </c>
      <c r="J95">
        <f t="shared" si="10"/>
        <v>37</v>
      </c>
      <c r="K95">
        <f t="shared" si="12"/>
        <v>237.36933240266382</v>
      </c>
    </row>
    <row r="96" spans="2:11">
      <c r="B96">
        <v>83</v>
      </c>
      <c r="D96">
        <f t="shared" si="7"/>
        <v>336</v>
      </c>
      <c r="E96">
        <f t="shared" si="8"/>
        <v>472.35016772094616</v>
      </c>
      <c r="G96">
        <f t="shared" si="9"/>
        <v>251</v>
      </c>
      <c r="H96">
        <f t="shared" si="11"/>
        <v>272.71149648545321</v>
      </c>
      <c r="J96">
        <f t="shared" si="10"/>
        <v>29</v>
      </c>
      <c r="K96">
        <f t="shared" si="12"/>
        <v>243.71149648545321</v>
      </c>
    </row>
    <row r="97" spans="2:11">
      <c r="B97">
        <v>84</v>
      </c>
      <c r="D97">
        <f t="shared" si="7"/>
        <v>328</v>
      </c>
      <c r="E97">
        <f t="shared" si="8"/>
        <v>469.53014151584239</v>
      </c>
      <c r="G97">
        <f t="shared" si="9"/>
        <v>248</v>
      </c>
      <c r="H97">
        <f t="shared" si="11"/>
        <v>271.08335359681479</v>
      </c>
      <c r="J97">
        <f t="shared" si="10"/>
        <v>21</v>
      </c>
      <c r="K97">
        <f t="shared" si="12"/>
        <v>250.08335359681479</v>
      </c>
    </row>
    <row r="98" spans="2:11">
      <c r="B98">
        <v>85</v>
      </c>
      <c r="D98">
        <f t="shared" si="7"/>
        <v>320</v>
      </c>
      <c r="E98">
        <f t="shared" si="8"/>
        <v>466.76002800933679</v>
      </c>
      <c r="G98">
        <f t="shared" si="9"/>
        <v>245</v>
      </c>
      <c r="H98">
        <f t="shared" si="11"/>
        <v>269.48402781814769</v>
      </c>
      <c r="J98">
        <f t="shared" si="10"/>
        <v>13</v>
      </c>
      <c r="K98">
        <f t="shared" si="12"/>
        <v>256.48402781814769</v>
      </c>
    </row>
    <row r="99" spans="2:11">
      <c r="B99">
        <v>86</v>
      </c>
      <c r="D99">
        <f t="shared" si="7"/>
        <v>312</v>
      </c>
      <c r="E99">
        <f t="shared" si="8"/>
        <v>464.03837199142032</v>
      </c>
      <c r="G99">
        <f t="shared" si="9"/>
        <v>242</v>
      </c>
      <c r="H99">
        <f t="shared" si="11"/>
        <v>267.91267898356233</v>
      </c>
      <c r="J99">
        <f t="shared" si="10"/>
        <v>5</v>
      </c>
      <c r="K99">
        <f t="shared" si="12"/>
        <v>262.91267898356233</v>
      </c>
    </row>
    <row r="100" spans="2:11">
      <c r="B100">
        <v>87</v>
      </c>
      <c r="D100">
        <f t="shared" si="7"/>
        <v>304</v>
      </c>
      <c r="E100">
        <f t="shared" si="8"/>
        <v>461.36377696522186</v>
      </c>
      <c r="G100">
        <f t="shared" si="9"/>
        <v>239</v>
      </c>
      <c r="H100">
        <f t="shared" si="11"/>
        <v>266.3685008252134</v>
      </c>
      <c r="J100">
        <f t="shared" si="10"/>
        <v>-3</v>
      </c>
      <c r="K100">
        <f t="shared" si="12"/>
        <v>269.3685008252134</v>
      </c>
    </row>
    <row r="101" spans="2:11">
      <c r="B101">
        <v>88</v>
      </c>
      <c r="D101">
        <f t="shared" si="7"/>
        <v>296</v>
      </c>
      <c r="E101">
        <f t="shared" si="8"/>
        <v>458.7349021359833</v>
      </c>
      <c r="G101">
        <f t="shared" si="9"/>
        <v>236</v>
      </c>
      <c r="H101">
        <f t="shared" si="11"/>
        <v>264.85071923488664</v>
      </c>
      <c r="J101">
        <f t="shared" si="10"/>
        <v>-11</v>
      </c>
      <c r="K101">
        <f t="shared" si="12"/>
        <v>275.85071923488664</v>
      </c>
    </row>
    <row r="102" spans="2:11">
      <c r="B102">
        <v>89</v>
      </c>
      <c r="D102">
        <f t="shared" si="7"/>
        <v>288</v>
      </c>
      <c r="E102">
        <f t="shared" si="8"/>
        <v>456.15045958664473</v>
      </c>
      <c r="G102">
        <f t="shared" si="9"/>
        <v>233</v>
      </c>
      <c r="H102">
        <f t="shared" si="11"/>
        <v>263.35859063332066</v>
      </c>
      <c r="J102">
        <f t="shared" si="10"/>
        <v>-19</v>
      </c>
      <c r="K102">
        <f t="shared" si="12"/>
        <v>282.35859063332066</v>
      </c>
    </row>
    <row r="103" spans="2:11">
      <c r="B103">
        <v>90</v>
      </c>
      <c r="D103">
        <f t="shared" si="7"/>
        <v>280</v>
      </c>
      <c r="E103">
        <f t="shared" si="8"/>
        <v>453.60921162651471</v>
      </c>
      <c r="G103">
        <f t="shared" si="9"/>
        <v>230</v>
      </c>
      <c r="H103">
        <f t="shared" si="11"/>
        <v>261.89140043946202</v>
      </c>
      <c r="J103">
        <f t="shared" si="10"/>
        <v>-27</v>
      </c>
      <c r="K103">
        <f t="shared" si="12"/>
        <v>288.89140043946202</v>
      </c>
    </row>
    <row r="104" spans="2:11">
      <c r="B104">
        <v>91</v>
      </c>
      <c r="D104">
        <f t="shared" si="7"/>
        <v>272</v>
      </c>
      <c r="E104">
        <f t="shared" si="8"/>
        <v>451.10996830063925</v>
      </c>
      <c r="G104">
        <f t="shared" si="9"/>
        <v>227</v>
      </c>
      <c r="H104">
        <f t="shared" si="11"/>
        <v>260.44846163249747</v>
      </c>
      <c r="J104">
        <f t="shared" si="10"/>
        <v>-35</v>
      </c>
      <c r="K104">
        <f t="shared" si="12"/>
        <v>295.44846163249747</v>
      </c>
    </row>
    <row r="105" spans="2:11">
      <c r="B105">
        <v>92</v>
      </c>
      <c r="D105">
        <f t="shared" si="7"/>
        <v>264</v>
      </c>
      <c r="E105">
        <f t="shared" si="8"/>
        <v>448.65158504847102</v>
      </c>
      <c r="G105">
        <f t="shared" si="9"/>
        <v>224</v>
      </c>
      <c r="H105">
        <f t="shared" si="11"/>
        <v>259.02911340008711</v>
      </c>
      <c r="J105">
        <f t="shared" si="10"/>
        <v>-43</v>
      </c>
      <c r="K105">
        <f t="shared" si="12"/>
        <v>302.02911340008711</v>
      </c>
    </row>
    <row r="106" spans="2:11">
      <c r="B106">
        <v>93</v>
      </c>
      <c r="D106">
        <f t="shared" si="7"/>
        <v>256</v>
      </c>
      <c r="E106">
        <f t="shared" si="8"/>
        <v>446.23296050138839</v>
      </c>
      <c r="G106">
        <f t="shared" si="9"/>
        <v>221</v>
      </c>
      <c r="H106">
        <f t="shared" si="11"/>
        <v>257.63271986676006</v>
      </c>
      <c r="J106">
        <f t="shared" si="10"/>
        <v>-51</v>
      </c>
      <c r="K106">
        <f t="shared" si="12"/>
        <v>308.63271986676006</v>
      </c>
    </row>
    <row r="107" spans="2:11">
      <c r="B107">
        <v>94</v>
      </c>
      <c r="D107">
        <f t="shared" si="7"/>
        <v>248</v>
      </c>
      <c r="E107">
        <f t="shared" si="8"/>
        <v>443.85303440942289</v>
      </c>
      <c r="G107">
        <f t="shared" si="9"/>
        <v>218</v>
      </c>
      <c r="H107">
        <f t="shared" si="11"/>
        <v>256.25866889691264</v>
      </c>
      <c r="J107">
        <f t="shared" si="10"/>
        <v>-59</v>
      </c>
      <c r="K107">
        <f t="shared" si="12"/>
        <v>315.25866889691264</v>
      </c>
    </row>
    <row r="108" spans="2:11">
      <c r="B108">
        <v>95</v>
      </c>
      <c r="D108">
        <f t="shared" si="7"/>
        <v>240</v>
      </c>
      <c r="E108">
        <f t="shared" si="8"/>
        <v>441.51078568834794</v>
      </c>
      <c r="G108">
        <f t="shared" si="9"/>
        <v>215</v>
      </c>
      <c r="H108">
        <f t="shared" si="11"/>
        <v>254.90637096729094</v>
      </c>
      <c r="J108">
        <f t="shared" si="10"/>
        <v>-67</v>
      </c>
      <c r="K108">
        <f t="shared" si="12"/>
        <v>321.90637096729097</v>
      </c>
    </row>
    <row r="109" spans="2:11">
      <c r="B109">
        <v>96</v>
      </c>
      <c r="D109">
        <f t="shared" si="7"/>
        <v>232</v>
      </c>
      <c r="E109">
        <f t="shared" si="8"/>
        <v>439.20523057894178</v>
      </c>
      <c r="G109">
        <f t="shared" si="9"/>
        <v>212</v>
      </c>
      <c r="H109">
        <f t="shared" si="11"/>
        <v>253.57525810424355</v>
      </c>
      <c r="J109">
        <f t="shared" si="10"/>
        <v>-75</v>
      </c>
      <c r="K109">
        <f t="shared" si="12"/>
        <v>328.57525810424352</v>
      </c>
    </row>
    <row r="110" spans="2:11">
      <c r="B110">
        <v>97</v>
      </c>
      <c r="D110">
        <f t="shared" si="7"/>
        <v>224</v>
      </c>
      <c r="E110">
        <f t="shared" si="8"/>
        <v>436.93542091089677</v>
      </c>
      <c r="G110">
        <f t="shared" si="9"/>
        <v>209</v>
      </c>
      <c r="H110">
        <f t="shared" si="11"/>
        <v>252.26478288138875</v>
      </c>
      <c r="J110">
        <f t="shared" si="10"/>
        <v>-83</v>
      </c>
      <c r="K110">
        <f t="shared" si="12"/>
        <v>335.26478288138878</v>
      </c>
    </row>
    <row r="111" spans="2:11">
      <c r="B111">
        <v>98</v>
      </c>
      <c r="D111">
        <f t="shared" si="7"/>
        <v>216</v>
      </c>
      <c r="E111">
        <f t="shared" si="8"/>
        <v>434.70044246441768</v>
      </c>
      <c r="G111">
        <f t="shared" si="9"/>
        <v>206</v>
      </c>
      <c r="H111">
        <f t="shared" si="11"/>
        <v>250.97441747368083</v>
      </c>
      <c r="J111">
        <f t="shared" si="10"/>
        <v>-91</v>
      </c>
      <c r="K111">
        <f t="shared" si="12"/>
        <v>341.97441747368083</v>
      </c>
    </row>
    <row r="112" spans="2:11">
      <c r="B112">
        <v>99</v>
      </c>
      <c r="D112">
        <f t="shared" si="7"/>
        <v>208</v>
      </c>
      <c r="E112">
        <f t="shared" si="8"/>
        <v>432.49941342306835</v>
      </c>
      <c r="G112">
        <f t="shared" si="9"/>
        <v>203</v>
      </c>
      <c r="H112">
        <f t="shared" si="11"/>
        <v>249.70365276416362</v>
      </c>
      <c r="J112">
        <f t="shared" si="10"/>
        <v>-99</v>
      </c>
      <c r="K112">
        <f t="shared" si="12"/>
        <v>348.70365276416362</v>
      </c>
    </row>
    <row r="113" spans="2:11">
      <c r="B113">
        <v>100</v>
      </c>
      <c r="D113">
        <f t="shared" si="7"/>
        <v>200</v>
      </c>
      <c r="E113">
        <f t="shared" si="8"/>
        <v>430.33148291193493</v>
      </c>
      <c r="G113">
        <f t="shared" si="9"/>
        <v>200</v>
      </c>
      <c r="H113">
        <f t="shared" si="11"/>
        <v>248.45199749997656</v>
      </c>
      <c r="J113">
        <f t="shared" si="10"/>
        <v>-107</v>
      </c>
      <c r="K113">
        <f t="shared" si="12"/>
        <v>355.45199749997653</v>
      </c>
    </row>
  </sheetData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3"/>
  <sheetViews>
    <sheetView workbookViewId="0">
      <selection activeCell="H7" sqref="H7"/>
    </sheetView>
  </sheetViews>
  <sheetFormatPr defaultRowHeight="15"/>
  <sheetData>
    <row r="1" spans="1:12">
      <c r="A1" t="s">
        <v>27</v>
      </c>
    </row>
    <row r="2" spans="1:12">
      <c r="D2" t="s">
        <v>11</v>
      </c>
      <c r="G2" t="s">
        <v>12</v>
      </c>
      <c r="J2" t="s">
        <v>24</v>
      </c>
    </row>
    <row r="3" spans="1:12">
      <c r="A3" t="s">
        <v>0</v>
      </c>
      <c r="B3">
        <f>basic!C3</f>
        <v>0.33333333333333331</v>
      </c>
      <c r="D3" t="s">
        <v>5</v>
      </c>
      <c r="E3">
        <f>MIN(B6,B3*(B7*B6+B5)/B7)</f>
        <v>41.666666666666664</v>
      </c>
      <c r="G3" t="s">
        <v>5</v>
      </c>
      <c r="H3">
        <f>B3*(B9*B6+B5)/B9</f>
        <v>55.55555555555555</v>
      </c>
      <c r="J3" t="s">
        <v>22</v>
      </c>
      <c r="K3">
        <v>221</v>
      </c>
    </row>
    <row r="4" spans="1:12">
      <c r="A4" t="s">
        <v>1</v>
      </c>
      <c r="B4">
        <f>basic!C4</f>
        <v>0.66666666666666674</v>
      </c>
      <c r="D4" t="s">
        <v>6</v>
      </c>
      <c r="E4">
        <f>B4*(B7*B6+B5)</f>
        <v>666.66666666666674</v>
      </c>
      <c r="G4" t="s">
        <v>6</v>
      </c>
      <c r="H4">
        <f>B4*(B9*B6+B5)</f>
        <v>333.33333333333337</v>
      </c>
      <c r="J4" t="s">
        <v>5</v>
      </c>
      <c r="K4">
        <f>MIN(B6,B3*(B9*B6+B5+K3)/B9)</f>
        <v>80.1111111111111</v>
      </c>
    </row>
    <row r="5" spans="1:12">
      <c r="A5" t="s">
        <v>4</v>
      </c>
      <c r="B5">
        <f>basic!C5</f>
        <v>200</v>
      </c>
      <c r="D5" t="s">
        <v>9</v>
      </c>
      <c r="E5">
        <f>E3^B3*E4^B4</f>
        <v>264.5668419947001</v>
      </c>
      <c r="G5" t="s">
        <v>9</v>
      </c>
      <c r="H5">
        <f>H3^B3*H4^B4</f>
        <v>183.44040271636823</v>
      </c>
      <c r="J5" t="s">
        <v>6</v>
      </c>
      <c r="K5">
        <f>B5+K3+B9*(B6-K4)</f>
        <v>480.66666666666669</v>
      </c>
    </row>
    <row r="6" spans="1:12">
      <c r="A6" t="s">
        <v>2</v>
      </c>
      <c r="B6">
        <f>basic!C6</f>
        <v>100</v>
      </c>
      <c r="G6" t="s">
        <v>15</v>
      </c>
      <c r="H6">
        <f>B8*(B6-H3)</f>
        <v>222.22222222222226</v>
      </c>
      <c r="J6" t="s">
        <v>15</v>
      </c>
      <c r="K6">
        <f>(B6-K4)*B8</f>
        <v>99.4444444444445</v>
      </c>
    </row>
    <row r="7" spans="1:12">
      <c r="A7" t="s">
        <v>3</v>
      </c>
      <c r="B7">
        <f>basic!C7</f>
        <v>8</v>
      </c>
    </row>
    <row r="8" spans="1:12">
      <c r="A8" t="s">
        <v>7</v>
      </c>
      <c r="B8">
        <f>basic!C8</f>
        <v>5</v>
      </c>
      <c r="J8" s="1" t="s">
        <v>21</v>
      </c>
      <c r="K8" s="2"/>
    </row>
    <row r="9" spans="1:12">
      <c r="A9" t="s">
        <v>13</v>
      </c>
      <c r="B9">
        <f>basic!C9</f>
        <v>3</v>
      </c>
      <c r="J9" s="3">
        <f>K3-K6</f>
        <v>121.5555555555555</v>
      </c>
      <c r="K9" s="4"/>
    </row>
    <row r="11" spans="1:12">
      <c r="D11" t="s">
        <v>8</v>
      </c>
      <c r="G11" t="s">
        <v>16</v>
      </c>
      <c r="J11" t="s">
        <v>23</v>
      </c>
    </row>
    <row r="12" spans="1:12">
      <c r="B12" t="s">
        <v>5</v>
      </c>
      <c r="D12" t="s">
        <v>14</v>
      </c>
      <c r="E12" t="s">
        <v>10</v>
      </c>
      <c r="G12" t="s">
        <v>14</v>
      </c>
      <c r="H12" t="s">
        <v>10</v>
      </c>
      <c r="J12" t="s">
        <v>14</v>
      </c>
      <c r="K12" t="s">
        <v>25</v>
      </c>
      <c r="L12" t="s">
        <v>26</v>
      </c>
    </row>
    <row r="13" spans="1:12">
      <c r="B13">
        <v>0</v>
      </c>
      <c r="D13">
        <f t="shared" ref="D13:D76" si="0">B$5+(B$6-B13)*B$7</f>
        <v>1000</v>
      </c>
      <c r="G13">
        <f>B$5+(B$6-B13)*B$9</f>
        <v>500</v>
      </c>
      <c r="J13">
        <f>B$5+K$3+B$9*(B$6-B13)</f>
        <v>721</v>
      </c>
      <c r="L13">
        <f>MIN(K14:K113)</f>
        <v>0.12522432468847455</v>
      </c>
    </row>
    <row r="14" spans="1:12">
      <c r="B14">
        <v>1</v>
      </c>
      <c r="D14">
        <f t="shared" si="0"/>
        <v>992</v>
      </c>
      <c r="E14">
        <f t="shared" ref="E14:E77" si="1">(E$5/B14^B$3)^(1/B$4)</f>
        <v>4303.3148291193538</v>
      </c>
      <c r="G14">
        <f t="shared" ref="G14:G77" si="2">B$5+(B$6-B14)*B$9</f>
        <v>497</v>
      </c>
      <c r="H14">
        <f>(H$5/B14^B$3)^(1/B$4)</f>
        <v>2484.519974999766</v>
      </c>
      <c r="J14">
        <f t="shared" ref="J14:J77" si="3">B$5+K$3+B$9*(B$6-B14)</f>
        <v>718</v>
      </c>
      <c r="K14">
        <f>E14-J14</f>
        <v>3585.3148291193538</v>
      </c>
    </row>
    <row r="15" spans="1:12">
      <c r="B15">
        <v>2</v>
      </c>
      <c r="D15">
        <f t="shared" si="0"/>
        <v>984</v>
      </c>
      <c r="E15">
        <f t="shared" si="1"/>
        <v>3042.9030972509213</v>
      </c>
      <c r="G15">
        <f t="shared" si="2"/>
        <v>494</v>
      </c>
      <c r="H15">
        <f t="shared" ref="H15:H78" si="4">(H$5/B15^B$3)^(1/B$4)</f>
        <v>1756.820922315766</v>
      </c>
      <c r="J15">
        <f t="shared" si="3"/>
        <v>715</v>
      </c>
      <c r="K15">
        <f t="shared" ref="K15:K78" si="5">E15-J15</f>
        <v>2327.9030972509213</v>
      </c>
    </row>
    <row r="16" spans="1:12">
      <c r="B16">
        <v>3</v>
      </c>
      <c r="D16">
        <f t="shared" si="0"/>
        <v>976</v>
      </c>
      <c r="E16">
        <f t="shared" si="1"/>
        <v>2484.519974999766</v>
      </c>
      <c r="G16">
        <f t="shared" si="2"/>
        <v>491</v>
      </c>
      <c r="H16">
        <f t="shared" si="4"/>
        <v>1434.4382763731162</v>
      </c>
      <c r="J16">
        <f t="shared" si="3"/>
        <v>712</v>
      </c>
      <c r="K16">
        <f t="shared" si="5"/>
        <v>1772.519974999766</v>
      </c>
    </row>
    <row r="17" spans="2:11">
      <c r="B17">
        <v>4</v>
      </c>
      <c r="D17">
        <f t="shared" si="0"/>
        <v>968</v>
      </c>
      <c r="E17">
        <f t="shared" si="1"/>
        <v>2151.6574145596769</v>
      </c>
      <c r="G17">
        <f t="shared" si="2"/>
        <v>488</v>
      </c>
      <c r="H17">
        <f t="shared" si="4"/>
        <v>1242.2599874998818</v>
      </c>
      <c r="J17">
        <f t="shared" si="3"/>
        <v>709</v>
      </c>
      <c r="K17">
        <f t="shared" si="5"/>
        <v>1442.6574145596769</v>
      </c>
    </row>
    <row r="18" spans="2:11">
      <c r="B18">
        <v>5</v>
      </c>
      <c r="D18">
        <f t="shared" si="0"/>
        <v>960</v>
      </c>
      <c r="E18">
        <f t="shared" si="1"/>
        <v>1924.5008972987541</v>
      </c>
      <c r="G18">
        <f t="shared" si="2"/>
        <v>485</v>
      </c>
      <c r="H18">
        <f t="shared" si="4"/>
        <v>1111.1111111111104</v>
      </c>
      <c r="J18">
        <f t="shared" si="3"/>
        <v>706</v>
      </c>
      <c r="K18">
        <f t="shared" si="5"/>
        <v>1218.5008972987541</v>
      </c>
    </row>
    <row r="19" spans="2:11">
      <c r="B19">
        <v>6</v>
      </c>
      <c r="D19">
        <f t="shared" si="0"/>
        <v>952</v>
      </c>
      <c r="E19">
        <f t="shared" si="1"/>
        <v>1756.820922315766</v>
      </c>
      <c r="G19">
        <f t="shared" si="2"/>
        <v>482</v>
      </c>
      <c r="H19">
        <f t="shared" si="4"/>
        <v>1014.3010324169744</v>
      </c>
      <c r="J19">
        <f t="shared" si="3"/>
        <v>703</v>
      </c>
      <c r="K19">
        <f t="shared" si="5"/>
        <v>1053.820922315766</v>
      </c>
    </row>
    <row r="20" spans="2:11">
      <c r="B20">
        <v>7</v>
      </c>
      <c r="D20">
        <f t="shared" si="0"/>
        <v>944</v>
      </c>
      <c r="E20">
        <f t="shared" si="1"/>
        <v>1626.5001215808893</v>
      </c>
      <c r="G20">
        <f t="shared" si="2"/>
        <v>479</v>
      </c>
      <c r="H20">
        <f t="shared" si="4"/>
        <v>939.06028303168409</v>
      </c>
      <c r="J20">
        <f t="shared" si="3"/>
        <v>700</v>
      </c>
      <c r="K20">
        <f t="shared" si="5"/>
        <v>926.5001215808893</v>
      </c>
    </row>
    <row r="21" spans="2:11">
      <c r="B21">
        <v>8</v>
      </c>
      <c r="D21">
        <f t="shared" si="0"/>
        <v>936</v>
      </c>
      <c r="E21">
        <f t="shared" si="1"/>
        <v>1521.4515486254606</v>
      </c>
      <c r="G21">
        <f t="shared" si="2"/>
        <v>476</v>
      </c>
      <c r="H21">
        <f t="shared" si="4"/>
        <v>878.41046115788288</v>
      </c>
      <c r="J21">
        <f t="shared" si="3"/>
        <v>697</v>
      </c>
      <c r="K21">
        <f t="shared" si="5"/>
        <v>824.45154862546065</v>
      </c>
    </row>
    <row r="22" spans="2:11">
      <c r="B22">
        <v>9</v>
      </c>
      <c r="D22">
        <f t="shared" si="0"/>
        <v>928</v>
      </c>
      <c r="E22">
        <f t="shared" si="1"/>
        <v>1434.4382763731162</v>
      </c>
      <c r="G22">
        <f t="shared" si="2"/>
        <v>473</v>
      </c>
      <c r="H22">
        <f t="shared" si="4"/>
        <v>828.17332499992176</v>
      </c>
      <c r="J22">
        <f t="shared" si="3"/>
        <v>694</v>
      </c>
      <c r="K22">
        <f t="shared" si="5"/>
        <v>740.4382763731162</v>
      </c>
    </row>
    <row r="23" spans="2:11">
      <c r="B23">
        <v>10</v>
      </c>
      <c r="D23">
        <f t="shared" si="0"/>
        <v>920</v>
      </c>
      <c r="E23">
        <f t="shared" si="1"/>
        <v>1360.8276348795432</v>
      </c>
      <c r="G23">
        <f t="shared" si="2"/>
        <v>470</v>
      </c>
      <c r="H23">
        <f t="shared" si="4"/>
        <v>785.6742013183856</v>
      </c>
      <c r="J23">
        <f t="shared" si="3"/>
        <v>691</v>
      </c>
      <c r="K23">
        <f t="shared" si="5"/>
        <v>669.82763487954321</v>
      </c>
    </row>
    <row r="24" spans="2:11">
      <c r="B24">
        <v>11</v>
      </c>
      <c r="D24">
        <f t="shared" si="0"/>
        <v>912</v>
      </c>
      <c r="E24">
        <f t="shared" si="1"/>
        <v>1297.4982402692044</v>
      </c>
      <c r="G24">
        <f t="shared" si="2"/>
        <v>467</v>
      </c>
      <c r="H24">
        <f t="shared" si="4"/>
        <v>749.11095829249041</v>
      </c>
      <c r="J24">
        <f t="shared" si="3"/>
        <v>688</v>
      </c>
      <c r="K24">
        <f t="shared" si="5"/>
        <v>609.49824026920442</v>
      </c>
    </row>
    <row r="25" spans="2:11">
      <c r="B25">
        <v>12</v>
      </c>
      <c r="D25">
        <f t="shared" si="0"/>
        <v>904</v>
      </c>
      <c r="E25">
        <f t="shared" si="1"/>
        <v>1242.2599874998839</v>
      </c>
      <c r="G25">
        <f t="shared" si="2"/>
        <v>464</v>
      </c>
      <c r="H25">
        <f t="shared" si="4"/>
        <v>717.2191381865581</v>
      </c>
      <c r="J25">
        <f t="shared" si="3"/>
        <v>685</v>
      </c>
      <c r="K25">
        <f t="shared" si="5"/>
        <v>557.25998749988389</v>
      </c>
    </row>
    <row r="26" spans="2:11">
      <c r="B26">
        <v>13</v>
      </c>
      <c r="D26">
        <f t="shared" si="0"/>
        <v>896</v>
      </c>
      <c r="E26">
        <f t="shared" si="1"/>
        <v>1193.5247900657212</v>
      </c>
      <c r="G26">
        <f t="shared" si="2"/>
        <v>461</v>
      </c>
      <c r="H26">
        <f t="shared" si="4"/>
        <v>689.08185882893531</v>
      </c>
      <c r="J26">
        <f t="shared" si="3"/>
        <v>682</v>
      </c>
      <c r="K26">
        <f t="shared" si="5"/>
        <v>511.52479006572116</v>
      </c>
    </row>
    <row r="27" spans="2:11">
      <c r="B27">
        <v>14</v>
      </c>
      <c r="D27">
        <f t="shared" si="0"/>
        <v>888</v>
      </c>
      <c r="E27">
        <f t="shared" si="1"/>
        <v>1150.1092655705897</v>
      </c>
      <c r="G27">
        <f t="shared" si="2"/>
        <v>458</v>
      </c>
      <c r="H27">
        <f t="shared" si="4"/>
        <v>664.01589407466292</v>
      </c>
      <c r="J27">
        <f t="shared" si="3"/>
        <v>679</v>
      </c>
      <c r="K27">
        <f t="shared" si="5"/>
        <v>471.10926557058974</v>
      </c>
    </row>
    <row r="28" spans="2:11">
      <c r="B28">
        <v>15</v>
      </c>
      <c r="D28">
        <f t="shared" si="0"/>
        <v>880</v>
      </c>
      <c r="E28">
        <f t="shared" si="1"/>
        <v>1111.1111111111104</v>
      </c>
      <c r="G28">
        <f t="shared" si="2"/>
        <v>455</v>
      </c>
      <c r="H28">
        <f t="shared" si="4"/>
        <v>641.50029909958334</v>
      </c>
      <c r="J28">
        <f t="shared" si="3"/>
        <v>676</v>
      </c>
      <c r="K28">
        <f t="shared" si="5"/>
        <v>435.1111111111104</v>
      </c>
    </row>
    <row r="29" spans="2:11">
      <c r="B29">
        <v>16</v>
      </c>
      <c r="D29">
        <f t="shared" si="0"/>
        <v>872</v>
      </c>
      <c r="E29">
        <f t="shared" si="1"/>
        <v>1075.8287072798382</v>
      </c>
      <c r="G29">
        <f t="shared" si="2"/>
        <v>452</v>
      </c>
      <c r="H29">
        <f t="shared" si="4"/>
        <v>621.12999374994138</v>
      </c>
      <c r="J29">
        <f t="shared" si="3"/>
        <v>673</v>
      </c>
      <c r="K29">
        <f t="shared" si="5"/>
        <v>402.82870727983823</v>
      </c>
    </row>
    <row r="30" spans="2:11">
      <c r="B30">
        <v>17</v>
      </c>
      <c r="D30">
        <f t="shared" si="0"/>
        <v>864</v>
      </c>
      <c r="E30">
        <f t="shared" si="1"/>
        <v>1043.7071518085834</v>
      </c>
      <c r="G30">
        <f t="shared" si="2"/>
        <v>449</v>
      </c>
      <c r="H30">
        <f t="shared" si="4"/>
        <v>602.58460505182234</v>
      </c>
      <c r="J30">
        <f t="shared" si="3"/>
        <v>670</v>
      </c>
      <c r="K30">
        <f t="shared" si="5"/>
        <v>373.70715180858338</v>
      </c>
    </row>
    <row r="31" spans="2:11">
      <c r="B31">
        <v>18</v>
      </c>
      <c r="D31">
        <f t="shared" si="0"/>
        <v>856</v>
      </c>
      <c r="E31">
        <f t="shared" si="1"/>
        <v>1014.3010324169744</v>
      </c>
      <c r="G31">
        <f t="shared" si="2"/>
        <v>446</v>
      </c>
      <c r="H31">
        <f t="shared" si="4"/>
        <v>585.60697410525518</v>
      </c>
      <c r="J31">
        <f t="shared" si="3"/>
        <v>667</v>
      </c>
      <c r="K31">
        <f t="shared" si="5"/>
        <v>347.30103241697441</v>
      </c>
    </row>
    <row r="32" spans="2:11">
      <c r="B32">
        <v>19</v>
      </c>
      <c r="D32">
        <f t="shared" si="0"/>
        <v>848</v>
      </c>
      <c r="E32">
        <f t="shared" si="1"/>
        <v>987.24812959848782</v>
      </c>
      <c r="G32">
        <f t="shared" si="2"/>
        <v>443</v>
      </c>
      <c r="H32">
        <f t="shared" si="4"/>
        <v>569.98797338064117</v>
      </c>
      <c r="J32">
        <f t="shared" si="3"/>
        <v>664</v>
      </c>
      <c r="K32">
        <f t="shared" si="5"/>
        <v>323.24812959848782</v>
      </c>
    </row>
    <row r="33" spans="2:11">
      <c r="B33">
        <v>20</v>
      </c>
      <c r="D33">
        <f t="shared" si="0"/>
        <v>840</v>
      </c>
      <c r="E33">
        <f t="shared" si="1"/>
        <v>962.25044864937615</v>
      </c>
      <c r="G33">
        <f t="shared" si="2"/>
        <v>440</v>
      </c>
      <c r="H33">
        <f t="shared" si="4"/>
        <v>555.55555555555566</v>
      </c>
      <c r="J33">
        <f t="shared" si="3"/>
        <v>661</v>
      </c>
      <c r="K33">
        <f t="shared" si="5"/>
        <v>301.25044864937615</v>
      </c>
    </row>
    <row r="34" spans="2:11">
      <c r="B34">
        <v>21</v>
      </c>
      <c r="D34">
        <f t="shared" si="0"/>
        <v>832</v>
      </c>
      <c r="E34">
        <f t="shared" si="1"/>
        <v>939.06028303168569</v>
      </c>
      <c r="G34">
        <f t="shared" si="2"/>
        <v>437</v>
      </c>
      <c r="H34">
        <f t="shared" si="4"/>
        <v>542.16670719362912</v>
      </c>
      <c r="J34">
        <f t="shared" si="3"/>
        <v>658</v>
      </c>
      <c r="K34">
        <f t="shared" si="5"/>
        <v>281.06028303168569</v>
      </c>
    </row>
    <row r="35" spans="2:11">
      <c r="B35">
        <v>22</v>
      </c>
      <c r="D35">
        <f t="shared" si="0"/>
        <v>824</v>
      </c>
      <c r="E35">
        <f t="shared" si="1"/>
        <v>917.46980427196672</v>
      </c>
      <c r="G35">
        <f t="shared" si="2"/>
        <v>434</v>
      </c>
      <c r="H35">
        <f t="shared" si="4"/>
        <v>529.70143846977339</v>
      </c>
      <c r="J35">
        <f t="shared" si="3"/>
        <v>655</v>
      </c>
      <c r="K35">
        <f t="shared" si="5"/>
        <v>262.46980427196672</v>
      </c>
    </row>
    <row r="36" spans="2:11">
      <c r="B36">
        <v>23</v>
      </c>
      <c r="D36">
        <f t="shared" si="0"/>
        <v>816</v>
      </c>
      <c r="E36">
        <f t="shared" si="1"/>
        <v>897.30317009694295</v>
      </c>
      <c r="G36">
        <f t="shared" si="2"/>
        <v>431</v>
      </c>
      <c r="H36">
        <f t="shared" si="4"/>
        <v>518.05822680017422</v>
      </c>
      <c r="J36">
        <f t="shared" si="3"/>
        <v>652</v>
      </c>
      <c r="K36">
        <f t="shared" si="5"/>
        <v>245.30317009694295</v>
      </c>
    </row>
    <row r="37" spans="2:11">
      <c r="B37">
        <v>24</v>
      </c>
      <c r="D37">
        <f t="shared" si="0"/>
        <v>808</v>
      </c>
      <c r="E37">
        <f t="shared" si="1"/>
        <v>878.41046115788288</v>
      </c>
      <c r="G37">
        <f t="shared" si="2"/>
        <v>428</v>
      </c>
      <c r="H37">
        <f t="shared" si="4"/>
        <v>507.15051620848669</v>
      </c>
      <c r="J37">
        <f t="shared" si="3"/>
        <v>649</v>
      </c>
      <c r="K37">
        <f t="shared" si="5"/>
        <v>229.41046115788288</v>
      </c>
    </row>
    <row r="38" spans="2:11">
      <c r="B38">
        <v>25</v>
      </c>
      <c r="D38">
        <f t="shared" si="0"/>
        <v>800</v>
      </c>
      <c r="E38">
        <f t="shared" si="1"/>
        <v>860.66296582387076</v>
      </c>
      <c r="G38">
        <f t="shared" si="2"/>
        <v>425</v>
      </c>
      <c r="H38">
        <f t="shared" si="4"/>
        <v>496.90399499995311</v>
      </c>
      <c r="J38">
        <f t="shared" si="3"/>
        <v>646</v>
      </c>
      <c r="K38">
        <f t="shared" si="5"/>
        <v>214.66296582387076</v>
      </c>
    </row>
    <row r="39" spans="2:11">
      <c r="B39">
        <v>26</v>
      </c>
      <c r="D39">
        <f t="shared" si="0"/>
        <v>792</v>
      </c>
      <c r="E39">
        <f t="shared" si="1"/>
        <v>843.94947256972193</v>
      </c>
      <c r="G39">
        <f t="shared" si="2"/>
        <v>422</v>
      </c>
      <c r="H39">
        <f t="shared" si="4"/>
        <v>487.25445517057182</v>
      </c>
      <c r="J39">
        <f t="shared" si="3"/>
        <v>643</v>
      </c>
      <c r="K39">
        <f t="shared" si="5"/>
        <v>200.94947256972193</v>
      </c>
    </row>
    <row r="40" spans="2:11">
      <c r="B40">
        <v>27</v>
      </c>
      <c r="D40">
        <f t="shared" si="0"/>
        <v>784</v>
      </c>
      <c r="E40">
        <f t="shared" si="1"/>
        <v>828.17332499992244</v>
      </c>
      <c r="G40">
        <f t="shared" si="2"/>
        <v>419</v>
      </c>
      <c r="H40">
        <f t="shared" si="4"/>
        <v>478.14609212437193</v>
      </c>
      <c r="J40">
        <f t="shared" si="3"/>
        <v>640</v>
      </c>
      <c r="K40">
        <f t="shared" si="5"/>
        <v>188.17332499992244</v>
      </c>
    </row>
    <row r="41" spans="2:11">
      <c r="B41">
        <v>28</v>
      </c>
      <c r="D41">
        <f t="shared" si="0"/>
        <v>776</v>
      </c>
      <c r="E41">
        <f t="shared" si="1"/>
        <v>813.25006079044454</v>
      </c>
      <c r="G41">
        <f t="shared" si="2"/>
        <v>416</v>
      </c>
      <c r="H41">
        <f t="shared" si="4"/>
        <v>469.53014151584239</v>
      </c>
      <c r="J41">
        <f t="shared" si="3"/>
        <v>637</v>
      </c>
      <c r="K41">
        <f t="shared" si="5"/>
        <v>176.25006079044454</v>
      </c>
    </row>
    <row r="42" spans="2:11">
      <c r="B42">
        <v>29</v>
      </c>
      <c r="D42">
        <f t="shared" si="0"/>
        <v>768</v>
      </c>
      <c r="E42">
        <f t="shared" si="1"/>
        <v>799.10550247564038</v>
      </c>
      <c r="G42">
        <f t="shared" si="2"/>
        <v>413</v>
      </c>
      <c r="H42">
        <f t="shared" si="4"/>
        <v>461.36377696522186</v>
      </c>
      <c r="J42">
        <f t="shared" si="3"/>
        <v>634</v>
      </c>
      <c r="K42">
        <f t="shared" si="5"/>
        <v>165.10550247564038</v>
      </c>
    </row>
    <row r="43" spans="2:11">
      <c r="B43">
        <v>30</v>
      </c>
      <c r="D43">
        <f t="shared" si="0"/>
        <v>760</v>
      </c>
      <c r="E43">
        <f t="shared" si="1"/>
        <v>785.6742013183856</v>
      </c>
      <c r="G43">
        <f t="shared" si="2"/>
        <v>410</v>
      </c>
      <c r="H43">
        <f t="shared" si="4"/>
        <v>453.60921162651431</v>
      </c>
      <c r="J43">
        <f t="shared" si="3"/>
        <v>631</v>
      </c>
      <c r="K43">
        <f t="shared" si="5"/>
        <v>154.6742013183856</v>
      </c>
    </row>
    <row r="44" spans="2:11">
      <c r="B44">
        <v>31</v>
      </c>
      <c r="D44">
        <f t="shared" si="0"/>
        <v>752</v>
      </c>
      <c r="E44">
        <f t="shared" si="1"/>
        <v>772.89815960028113</v>
      </c>
      <c r="G44">
        <f t="shared" si="2"/>
        <v>407</v>
      </c>
      <c r="H44">
        <f t="shared" si="4"/>
        <v>446.23296050138799</v>
      </c>
      <c r="J44">
        <f t="shared" si="3"/>
        <v>628</v>
      </c>
      <c r="K44">
        <f t="shared" si="5"/>
        <v>144.89815960028113</v>
      </c>
    </row>
    <row r="45" spans="2:11">
      <c r="B45">
        <v>32</v>
      </c>
      <c r="D45">
        <f t="shared" si="0"/>
        <v>744</v>
      </c>
      <c r="E45">
        <f t="shared" si="1"/>
        <v>760.72577431273089</v>
      </c>
      <c r="G45">
        <f t="shared" si="2"/>
        <v>404</v>
      </c>
      <c r="H45">
        <f t="shared" si="4"/>
        <v>439.20523057894178</v>
      </c>
      <c r="J45">
        <f t="shared" si="3"/>
        <v>625</v>
      </c>
      <c r="K45">
        <f t="shared" si="5"/>
        <v>135.72577431273089</v>
      </c>
    </row>
    <row r="46" spans="2:11">
      <c r="B46">
        <v>33</v>
      </c>
      <c r="D46">
        <f t="shared" si="0"/>
        <v>736</v>
      </c>
      <c r="E46">
        <f t="shared" si="1"/>
        <v>749.11095829249177</v>
      </c>
      <c r="G46">
        <f t="shared" si="2"/>
        <v>401</v>
      </c>
      <c r="H46">
        <f t="shared" si="4"/>
        <v>432.49941342306795</v>
      </c>
      <c r="J46">
        <f t="shared" si="3"/>
        <v>622</v>
      </c>
      <c r="K46">
        <f t="shared" si="5"/>
        <v>127.11095829249177</v>
      </c>
    </row>
    <row r="47" spans="2:11">
      <c r="B47">
        <v>34</v>
      </c>
      <c r="D47">
        <f t="shared" si="0"/>
        <v>728</v>
      </c>
      <c r="E47">
        <f t="shared" si="1"/>
        <v>738.01240461674604</v>
      </c>
      <c r="G47">
        <f t="shared" si="2"/>
        <v>398</v>
      </c>
      <c r="H47">
        <f t="shared" si="4"/>
        <v>426.09166047076104</v>
      </c>
      <c r="J47">
        <f t="shared" si="3"/>
        <v>619</v>
      </c>
      <c r="K47">
        <f t="shared" si="5"/>
        <v>119.01240461674604</v>
      </c>
    </row>
    <row r="48" spans="2:11">
      <c r="B48">
        <v>35</v>
      </c>
      <c r="D48">
        <f t="shared" si="0"/>
        <v>720</v>
      </c>
      <c r="E48">
        <f t="shared" si="1"/>
        <v>727.39296745330785</v>
      </c>
      <c r="G48">
        <f t="shared" si="2"/>
        <v>395</v>
      </c>
      <c r="H48">
        <f t="shared" si="4"/>
        <v>419.9605255658081</v>
      </c>
      <c r="J48">
        <f t="shared" si="3"/>
        <v>616</v>
      </c>
      <c r="K48">
        <f t="shared" si="5"/>
        <v>111.39296745330785</v>
      </c>
    </row>
    <row r="49" spans="2:11">
      <c r="B49">
        <v>36</v>
      </c>
      <c r="D49">
        <f t="shared" si="0"/>
        <v>712</v>
      </c>
      <c r="E49">
        <f t="shared" si="1"/>
        <v>717.21913818655878</v>
      </c>
      <c r="G49">
        <f t="shared" si="2"/>
        <v>392</v>
      </c>
      <c r="H49">
        <f t="shared" si="4"/>
        <v>414.08666249996122</v>
      </c>
      <c r="J49">
        <f t="shared" si="3"/>
        <v>613</v>
      </c>
      <c r="K49">
        <f t="shared" si="5"/>
        <v>104.21913818655878</v>
      </c>
    </row>
    <row r="50" spans="2:11">
      <c r="B50">
        <v>37</v>
      </c>
      <c r="D50">
        <f t="shared" si="0"/>
        <v>704</v>
      </c>
      <c r="E50">
        <f t="shared" si="1"/>
        <v>707.46059996334805</v>
      </c>
      <c r="G50">
        <f t="shared" si="2"/>
        <v>389</v>
      </c>
      <c r="H50">
        <f t="shared" si="4"/>
        <v>408.45256782989327</v>
      </c>
      <c r="J50">
        <f t="shared" si="3"/>
        <v>610</v>
      </c>
      <c r="K50">
        <f t="shared" si="5"/>
        <v>97.460599963348045</v>
      </c>
    </row>
    <row r="51" spans="2:11">
      <c r="B51">
        <v>38</v>
      </c>
      <c r="D51">
        <f t="shared" si="0"/>
        <v>696</v>
      </c>
      <c r="E51">
        <f t="shared" si="1"/>
        <v>698.08984715282622</v>
      </c>
      <c r="G51">
        <f t="shared" si="2"/>
        <v>386</v>
      </c>
      <c r="H51">
        <f t="shared" si="4"/>
        <v>403.04236117222865</v>
      </c>
      <c r="J51">
        <f t="shared" si="3"/>
        <v>607</v>
      </c>
      <c r="K51">
        <f t="shared" si="5"/>
        <v>91.089847152826223</v>
      </c>
    </row>
    <row r="52" spans="2:11">
      <c r="B52">
        <v>39</v>
      </c>
      <c r="D52">
        <f t="shared" si="0"/>
        <v>688</v>
      </c>
      <c r="E52">
        <f t="shared" si="1"/>
        <v>689.08185882893656</v>
      </c>
      <c r="G52">
        <f t="shared" si="2"/>
        <v>383</v>
      </c>
      <c r="H52">
        <f t="shared" si="4"/>
        <v>397.84159668857399</v>
      </c>
      <c r="J52">
        <f t="shared" si="3"/>
        <v>604</v>
      </c>
      <c r="K52">
        <f t="shared" si="5"/>
        <v>85.081858828936561</v>
      </c>
    </row>
    <row r="53" spans="2:11">
      <c r="B53">
        <v>40</v>
      </c>
      <c r="D53">
        <f t="shared" si="0"/>
        <v>680</v>
      </c>
      <c r="E53">
        <f t="shared" si="1"/>
        <v>680.41381743977092</v>
      </c>
      <c r="G53">
        <f t="shared" si="2"/>
        <v>380</v>
      </c>
      <c r="H53">
        <f t="shared" si="4"/>
        <v>392.83710065919314</v>
      </c>
      <c r="J53">
        <f t="shared" si="3"/>
        <v>601</v>
      </c>
      <c r="K53">
        <f t="shared" si="5"/>
        <v>79.413817439770924</v>
      </c>
    </row>
    <row r="54" spans="2:11">
      <c r="B54">
        <v>41</v>
      </c>
      <c r="D54">
        <f t="shared" si="0"/>
        <v>672</v>
      </c>
      <c r="E54">
        <f t="shared" si="1"/>
        <v>672.0648654545937</v>
      </c>
      <c r="G54">
        <f t="shared" si="2"/>
        <v>377</v>
      </c>
      <c r="H54">
        <f t="shared" si="4"/>
        <v>388.01683098309911</v>
      </c>
      <c r="J54">
        <f t="shared" si="3"/>
        <v>598</v>
      </c>
      <c r="K54">
        <f t="shared" si="5"/>
        <v>74.064865454593701</v>
      </c>
    </row>
    <row r="55" spans="2:11">
      <c r="B55">
        <v>42</v>
      </c>
      <c r="D55">
        <f t="shared" si="0"/>
        <v>664</v>
      </c>
      <c r="E55">
        <f t="shared" si="1"/>
        <v>664.01589407466292</v>
      </c>
      <c r="G55">
        <f t="shared" si="2"/>
        <v>374</v>
      </c>
      <c r="H55">
        <f t="shared" si="4"/>
        <v>383.36975519019683</v>
      </c>
      <c r="J55">
        <f t="shared" si="3"/>
        <v>595</v>
      </c>
      <c r="K55">
        <f t="shared" si="5"/>
        <v>69.015894074662924</v>
      </c>
    </row>
    <row r="56" spans="2:11">
      <c r="B56">
        <v>43</v>
      </c>
      <c r="D56">
        <f t="shared" si="0"/>
        <v>656</v>
      </c>
      <c r="E56">
        <f t="shared" si="1"/>
        <v>656.24935913179797</v>
      </c>
      <c r="G56">
        <f t="shared" si="2"/>
        <v>371</v>
      </c>
      <c r="H56">
        <f t="shared" si="4"/>
        <v>378.88574415026306</v>
      </c>
      <c r="J56">
        <f t="shared" si="3"/>
        <v>592</v>
      </c>
      <c r="K56">
        <f t="shared" si="5"/>
        <v>64.249359131797974</v>
      </c>
    </row>
    <row r="57" spans="2:11">
      <c r="B57">
        <v>44</v>
      </c>
      <c r="D57">
        <f t="shared" si="0"/>
        <v>648</v>
      </c>
      <c r="E57">
        <f t="shared" si="1"/>
        <v>648.74912013460266</v>
      </c>
      <c r="G57">
        <f t="shared" si="2"/>
        <v>368</v>
      </c>
      <c r="H57">
        <f t="shared" si="4"/>
        <v>374.55547914624583</v>
      </c>
      <c r="J57">
        <f t="shared" si="3"/>
        <v>589</v>
      </c>
      <c r="K57">
        <f t="shared" si="5"/>
        <v>59.749120134602663</v>
      </c>
    </row>
    <row r="58" spans="2:11">
      <c r="B58">
        <v>45</v>
      </c>
      <c r="D58">
        <f t="shared" si="0"/>
        <v>640</v>
      </c>
      <c r="E58">
        <f t="shared" si="1"/>
        <v>641.50029909958448</v>
      </c>
      <c r="G58">
        <f t="shared" si="2"/>
        <v>365</v>
      </c>
      <c r="H58">
        <f t="shared" si="4"/>
        <v>370.37037037037032</v>
      </c>
      <c r="J58">
        <f t="shared" si="3"/>
        <v>586</v>
      </c>
      <c r="K58">
        <f t="shared" si="5"/>
        <v>55.500299099584481</v>
      </c>
    </row>
    <row r="59" spans="2:11">
      <c r="B59">
        <v>46</v>
      </c>
      <c r="D59">
        <f t="shared" si="0"/>
        <v>632</v>
      </c>
      <c r="E59">
        <f t="shared" si="1"/>
        <v>634.48915635573439</v>
      </c>
      <c r="G59">
        <f t="shared" si="2"/>
        <v>362</v>
      </c>
      <c r="H59">
        <f t="shared" si="4"/>
        <v>366.32248521988163</v>
      </c>
      <c r="J59">
        <f t="shared" si="3"/>
        <v>583</v>
      </c>
      <c r="K59">
        <f t="shared" si="5"/>
        <v>51.489156355734394</v>
      </c>
    </row>
    <row r="60" spans="2:11">
      <c r="B60">
        <v>47</v>
      </c>
      <c r="D60">
        <f t="shared" si="0"/>
        <v>624</v>
      </c>
      <c r="E60">
        <f t="shared" si="1"/>
        <v>627.70298096225849</v>
      </c>
      <c r="G60">
        <f t="shared" si="2"/>
        <v>359</v>
      </c>
      <c r="H60">
        <f t="shared" si="4"/>
        <v>362.40448502969025</v>
      </c>
      <c r="J60">
        <f t="shared" si="3"/>
        <v>580</v>
      </c>
      <c r="K60">
        <f t="shared" si="5"/>
        <v>47.702980962258493</v>
      </c>
    </row>
    <row r="61" spans="2:11">
      <c r="B61">
        <v>48</v>
      </c>
      <c r="D61">
        <f t="shared" si="0"/>
        <v>616</v>
      </c>
      <c r="E61">
        <f t="shared" si="1"/>
        <v>621.12999374994138</v>
      </c>
      <c r="G61">
        <f t="shared" si="2"/>
        <v>356</v>
      </c>
      <c r="H61">
        <f t="shared" si="4"/>
        <v>358.60956909327933</v>
      </c>
      <c r="J61">
        <f t="shared" si="3"/>
        <v>577</v>
      </c>
      <c r="K61">
        <f t="shared" si="5"/>
        <v>44.129993749941377</v>
      </c>
    </row>
    <row r="62" spans="2:11">
      <c r="B62">
        <v>49</v>
      </c>
      <c r="D62">
        <f t="shared" si="0"/>
        <v>608</v>
      </c>
      <c r="E62">
        <f t="shared" si="1"/>
        <v>614.7592613027648</v>
      </c>
      <c r="G62">
        <f t="shared" si="2"/>
        <v>353</v>
      </c>
      <c r="H62">
        <f t="shared" si="4"/>
        <v>354.93142499996685</v>
      </c>
      <c r="J62">
        <f t="shared" si="3"/>
        <v>574</v>
      </c>
      <c r="K62">
        <f t="shared" si="5"/>
        <v>40.759261302764799</v>
      </c>
    </row>
    <row r="63" spans="2:11">
      <c r="B63">
        <v>50</v>
      </c>
      <c r="D63">
        <f t="shared" si="0"/>
        <v>600</v>
      </c>
      <c r="E63">
        <f t="shared" si="1"/>
        <v>608.58061945018471</v>
      </c>
      <c r="G63">
        <f t="shared" si="2"/>
        <v>350</v>
      </c>
      <c r="H63">
        <f t="shared" si="4"/>
        <v>351.36418446315315</v>
      </c>
      <c r="J63">
        <f t="shared" si="3"/>
        <v>571</v>
      </c>
      <c r="K63">
        <f t="shared" si="5"/>
        <v>37.580619450184713</v>
      </c>
    </row>
    <row r="64" spans="2:11">
      <c r="B64">
        <v>51</v>
      </c>
      <c r="D64">
        <f t="shared" si="0"/>
        <v>592</v>
      </c>
      <c r="E64">
        <f t="shared" si="1"/>
        <v>602.58460505182234</v>
      </c>
      <c r="G64">
        <f t="shared" si="2"/>
        <v>347</v>
      </c>
      <c r="H64">
        <f t="shared" si="4"/>
        <v>347.90238393619404</v>
      </c>
      <c r="J64">
        <f t="shared" si="3"/>
        <v>568</v>
      </c>
      <c r="K64">
        <f t="shared" si="5"/>
        <v>34.584605051822336</v>
      </c>
    </row>
    <row r="65" spans="2:11">
      <c r="B65">
        <v>52</v>
      </c>
      <c r="D65">
        <f t="shared" si="0"/>
        <v>584</v>
      </c>
      <c r="E65">
        <f t="shared" si="1"/>
        <v>596.76239503286104</v>
      </c>
      <c r="G65">
        <f t="shared" si="2"/>
        <v>344</v>
      </c>
      <c r="H65">
        <f t="shared" si="4"/>
        <v>344.54092941446794</v>
      </c>
      <c r="J65">
        <f t="shared" si="3"/>
        <v>565</v>
      </c>
      <c r="K65">
        <f t="shared" si="5"/>
        <v>31.762395032861036</v>
      </c>
    </row>
    <row r="66" spans="2:11">
      <c r="B66">
        <v>53</v>
      </c>
      <c r="D66">
        <f t="shared" si="0"/>
        <v>576</v>
      </c>
      <c r="E66">
        <f t="shared" si="1"/>
        <v>591.10575177659007</v>
      </c>
      <c r="G66">
        <f t="shared" si="2"/>
        <v>341</v>
      </c>
      <c r="H66">
        <f t="shared" si="4"/>
        <v>341.2750649077505</v>
      </c>
      <c r="J66">
        <f t="shared" si="3"/>
        <v>562</v>
      </c>
      <c r="K66">
        <f t="shared" si="5"/>
        <v>29.105751776590068</v>
      </c>
    </row>
    <row r="67" spans="2:11">
      <c r="B67">
        <v>54</v>
      </c>
      <c r="D67">
        <f t="shared" si="0"/>
        <v>568</v>
      </c>
      <c r="E67">
        <f t="shared" si="1"/>
        <v>585.60697410525518</v>
      </c>
      <c r="G67">
        <f t="shared" si="2"/>
        <v>338</v>
      </c>
      <c r="H67">
        <f t="shared" si="4"/>
        <v>338.10034413899137</v>
      </c>
      <c r="J67">
        <f t="shared" si="3"/>
        <v>559</v>
      </c>
      <c r="K67">
        <f t="shared" si="5"/>
        <v>26.606974105255176</v>
      </c>
    </row>
    <row r="68" spans="2:11">
      <c r="B68">
        <v>55</v>
      </c>
      <c r="D68">
        <f t="shared" si="0"/>
        <v>560</v>
      </c>
      <c r="E68">
        <f t="shared" si="1"/>
        <v>580.2588531856594</v>
      </c>
      <c r="G68">
        <f t="shared" si="2"/>
        <v>335</v>
      </c>
      <c r="H68">
        <f t="shared" si="4"/>
        <v>335.01260508640377</v>
      </c>
      <c r="J68">
        <f t="shared" si="3"/>
        <v>556</v>
      </c>
      <c r="K68">
        <f t="shared" si="5"/>
        <v>24.258853185659405</v>
      </c>
    </row>
    <row r="69" spans="2:11">
      <c r="B69">
        <v>56</v>
      </c>
      <c r="D69">
        <f t="shared" si="0"/>
        <v>552</v>
      </c>
      <c r="E69">
        <f t="shared" si="1"/>
        <v>575.05463278529533</v>
      </c>
      <c r="G69">
        <f t="shared" si="2"/>
        <v>332</v>
      </c>
      <c r="H69">
        <f t="shared" si="4"/>
        <v>332.00794703733146</v>
      </c>
      <c r="J69">
        <f t="shared" si="3"/>
        <v>553</v>
      </c>
      <c r="K69">
        <f t="shared" si="5"/>
        <v>22.054632785295325</v>
      </c>
    </row>
    <row r="70" spans="2:11">
      <c r="B70">
        <v>57</v>
      </c>
      <c r="D70">
        <f t="shared" si="0"/>
        <v>544</v>
      </c>
      <c r="E70">
        <f t="shared" si="1"/>
        <v>569.98797338064117</v>
      </c>
      <c r="G70">
        <f t="shared" si="2"/>
        <v>329</v>
      </c>
      <c r="H70">
        <f t="shared" si="4"/>
        <v>329.08270986616253</v>
      </c>
      <c r="J70">
        <f t="shared" si="3"/>
        <v>550</v>
      </c>
      <c r="K70">
        <f t="shared" si="5"/>
        <v>19.987973380641165</v>
      </c>
    </row>
    <row r="71" spans="2:11">
      <c r="B71">
        <v>58</v>
      </c>
      <c r="D71">
        <f t="shared" si="0"/>
        <v>536</v>
      </c>
      <c r="E71">
        <f t="shared" si="1"/>
        <v>565.05291968400877</v>
      </c>
      <c r="G71">
        <f t="shared" si="2"/>
        <v>326</v>
      </c>
      <c r="H71">
        <f t="shared" si="4"/>
        <v>326.23345528594621</v>
      </c>
      <c r="J71">
        <f t="shared" si="3"/>
        <v>547</v>
      </c>
      <c r="K71">
        <f t="shared" si="5"/>
        <v>18.052919684008771</v>
      </c>
    </row>
    <row r="72" spans="2:11">
      <c r="B72">
        <v>59</v>
      </c>
      <c r="D72">
        <f t="shared" si="0"/>
        <v>528</v>
      </c>
      <c r="E72">
        <f t="shared" si="1"/>
        <v>560.243871210679</v>
      </c>
      <c r="G72">
        <f t="shared" si="2"/>
        <v>323</v>
      </c>
      <c r="H72">
        <f t="shared" si="4"/>
        <v>323.45694985532339</v>
      </c>
      <c r="J72">
        <f t="shared" si="3"/>
        <v>544</v>
      </c>
      <c r="K72">
        <f t="shared" si="5"/>
        <v>16.243871210679004</v>
      </c>
    </row>
    <row r="73" spans="2:11">
      <c r="B73">
        <v>60</v>
      </c>
      <c r="D73">
        <f t="shared" si="0"/>
        <v>520</v>
      </c>
      <c r="E73">
        <f t="shared" si="1"/>
        <v>555.55555555555566</v>
      </c>
      <c r="G73">
        <f t="shared" si="2"/>
        <v>320</v>
      </c>
      <c r="H73">
        <f t="shared" si="4"/>
        <v>320.75014954979224</v>
      </c>
      <c r="J73">
        <f t="shared" si="3"/>
        <v>541</v>
      </c>
      <c r="K73">
        <f t="shared" si="5"/>
        <v>14.555555555555657</v>
      </c>
    </row>
    <row r="74" spans="2:11">
      <c r="B74">
        <v>61</v>
      </c>
      <c r="D74">
        <f t="shared" si="0"/>
        <v>512</v>
      </c>
      <c r="E74">
        <f t="shared" si="1"/>
        <v>550.9830040894052</v>
      </c>
      <c r="G74">
        <f t="shared" si="2"/>
        <v>317</v>
      </c>
      <c r="H74">
        <f t="shared" si="4"/>
        <v>318.11018572992685</v>
      </c>
      <c r="J74">
        <f t="shared" si="3"/>
        <v>538</v>
      </c>
      <c r="K74">
        <f t="shared" si="5"/>
        <v>12.983004089405199</v>
      </c>
    </row>
    <row r="75" spans="2:11">
      <c r="B75">
        <v>62</v>
      </c>
      <c r="D75">
        <f t="shared" si="0"/>
        <v>504</v>
      </c>
      <c r="E75">
        <f t="shared" si="1"/>
        <v>546.52152981996073</v>
      </c>
      <c r="G75">
        <f t="shared" si="2"/>
        <v>314</v>
      </c>
      <c r="H75">
        <f t="shared" si="4"/>
        <v>315.53435235948052</v>
      </c>
      <c r="J75">
        <f t="shared" si="3"/>
        <v>535</v>
      </c>
      <c r="K75">
        <f t="shared" si="5"/>
        <v>11.521529819960733</v>
      </c>
    </row>
    <row r="76" spans="2:11">
      <c r="B76">
        <v>63</v>
      </c>
      <c r="D76">
        <f t="shared" si="0"/>
        <v>496</v>
      </c>
      <c r="E76">
        <f t="shared" si="1"/>
        <v>542.16670719362958</v>
      </c>
      <c r="G76">
        <f t="shared" si="2"/>
        <v>311</v>
      </c>
      <c r="H76">
        <f t="shared" si="4"/>
        <v>313.02009434389487</v>
      </c>
      <c r="J76">
        <f t="shared" si="3"/>
        <v>532</v>
      </c>
      <c r="K76">
        <f t="shared" si="5"/>
        <v>10.166707193629577</v>
      </c>
    </row>
    <row r="77" spans="2:11">
      <c r="B77">
        <v>64</v>
      </c>
      <c r="D77">
        <f t="shared" ref="D77:D113" si="6">B$5+(B$6-B77)*B$7</f>
        <v>488</v>
      </c>
      <c r="E77">
        <f t="shared" si="1"/>
        <v>537.91435363991957</v>
      </c>
      <c r="G77">
        <f t="shared" si="2"/>
        <v>308</v>
      </c>
      <c r="H77">
        <f t="shared" si="4"/>
        <v>310.56499687497092</v>
      </c>
      <c r="J77">
        <f t="shared" si="3"/>
        <v>529</v>
      </c>
      <c r="K77">
        <f t="shared" si="5"/>
        <v>8.9143536399195682</v>
      </c>
    </row>
    <row r="78" spans="2:11">
      <c r="B78">
        <v>65</v>
      </c>
      <c r="D78">
        <f t="shared" si="6"/>
        <v>480</v>
      </c>
      <c r="E78">
        <f t="shared" ref="E78:E113" si="7">(E$5/B78^B$3)^(1/B$4)</f>
        <v>533.76051268362392</v>
      </c>
      <c r="G78">
        <f t="shared" ref="G78:G113" si="8">B$5+(B$6-B78)*B$9</f>
        <v>305</v>
      </c>
      <c r="H78">
        <f t="shared" si="4"/>
        <v>308.16677568068297</v>
      </c>
      <c r="J78">
        <f t="shared" ref="J78:J113" si="9">B$5+K$3+B$9*(B$6-B78)</f>
        <v>526</v>
      </c>
      <c r="K78">
        <f t="shared" si="5"/>
        <v>7.7605126836239151</v>
      </c>
    </row>
    <row r="79" spans="2:11">
      <c r="B79">
        <v>66</v>
      </c>
      <c r="D79">
        <f t="shared" si="6"/>
        <v>472</v>
      </c>
      <c r="E79">
        <f t="shared" si="7"/>
        <v>529.70143846977339</v>
      </c>
      <c r="G79">
        <f t="shared" si="8"/>
        <v>302</v>
      </c>
      <c r="H79">
        <f t="shared" ref="H79:H113" si="10">(H$5/B79^B$3)^(1/B$4)</f>
        <v>305.82326809065574</v>
      </c>
      <c r="J79">
        <f t="shared" si="9"/>
        <v>523</v>
      </c>
      <c r="K79">
        <f t="shared" ref="K79:K113" si="11">E79-J79</f>
        <v>6.7014384697733931</v>
      </c>
    </row>
    <row r="80" spans="2:11">
      <c r="B80">
        <v>67</v>
      </c>
      <c r="D80">
        <f t="shared" si="6"/>
        <v>464</v>
      </c>
      <c r="E80">
        <f t="shared" si="7"/>
        <v>525.73358156376037</v>
      </c>
      <c r="G80">
        <f t="shared" si="8"/>
        <v>299</v>
      </c>
      <c r="H80">
        <f t="shared" si="10"/>
        <v>303.53242483786295</v>
      </c>
      <c r="J80">
        <f t="shared" si="9"/>
        <v>520</v>
      </c>
      <c r="K80">
        <f t="shared" si="11"/>
        <v>5.7335815637603673</v>
      </c>
    </row>
    <row r="81" spans="2:11">
      <c r="B81">
        <v>68</v>
      </c>
      <c r="D81">
        <f t="shared" si="6"/>
        <v>456</v>
      </c>
      <c r="E81">
        <f t="shared" si="7"/>
        <v>521.85357590429123</v>
      </c>
      <c r="G81">
        <f t="shared" si="8"/>
        <v>296</v>
      </c>
      <c r="H81">
        <f t="shared" si="10"/>
        <v>301.29230252591111</v>
      </c>
      <c r="J81">
        <f t="shared" si="9"/>
        <v>517</v>
      </c>
      <c r="K81">
        <f t="shared" si="11"/>
        <v>4.8535759042912332</v>
      </c>
    </row>
    <row r="82" spans="2:11">
      <c r="B82">
        <v>69</v>
      </c>
      <c r="D82">
        <f t="shared" si="6"/>
        <v>448</v>
      </c>
      <c r="E82">
        <f t="shared" si="7"/>
        <v>518.05822680017422</v>
      </c>
      <c r="G82">
        <f t="shared" si="8"/>
        <v>293</v>
      </c>
      <c r="H82">
        <f t="shared" si="10"/>
        <v>299.10105669898064</v>
      </c>
      <c r="J82">
        <f t="shared" si="9"/>
        <v>514</v>
      </c>
      <c r="K82">
        <f t="shared" si="11"/>
        <v>4.058226800174225</v>
      </c>
    </row>
    <row r="83" spans="2:11">
      <c r="B83">
        <v>70</v>
      </c>
      <c r="D83">
        <f t="shared" si="6"/>
        <v>440</v>
      </c>
      <c r="E83">
        <f t="shared" si="7"/>
        <v>514.34449987363917</v>
      </c>
      <c r="G83">
        <f t="shared" si="8"/>
        <v>290</v>
      </c>
      <c r="H83">
        <f t="shared" si="10"/>
        <v>296.95693545824935</v>
      </c>
      <c r="J83">
        <f t="shared" si="9"/>
        <v>511</v>
      </c>
      <c r="K83">
        <f t="shared" si="11"/>
        <v>3.3444998736391653</v>
      </c>
    </row>
    <row r="84" spans="2:11">
      <c r="B84">
        <v>71</v>
      </c>
      <c r="D84">
        <f t="shared" si="6"/>
        <v>432</v>
      </c>
      <c r="E84">
        <f t="shared" si="7"/>
        <v>510.70951086324635</v>
      </c>
      <c r="G84">
        <f t="shared" si="8"/>
        <v>287</v>
      </c>
      <c r="H84">
        <f t="shared" si="10"/>
        <v>294.85827357459743</v>
      </c>
      <c r="J84">
        <f t="shared" si="9"/>
        <v>508</v>
      </c>
      <c r="K84">
        <f t="shared" si="11"/>
        <v>2.7095108632463507</v>
      </c>
    </row>
    <row r="85" spans="2:11">
      <c r="B85">
        <v>72</v>
      </c>
      <c r="D85">
        <f t="shared" si="6"/>
        <v>424</v>
      </c>
      <c r="E85">
        <f t="shared" si="7"/>
        <v>507.1505162084876</v>
      </c>
      <c r="G85">
        <f t="shared" si="8"/>
        <v>284</v>
      </c>
      <c r="H85">
        <f t="shared" si="10"/>
        <v>292.80348705262782</v>
      </c>
      <c r="J85">
        <f t="shared" si="9"/>
        <v>505</v>
      </c>
      <c r="K85">
        <f t="shared" si="11"/>
        <v>2.1505162084876019</v>
      </c>
    </row>
    <row r="86" spans="2:11">
      <c r="B86">
        <v>73</v>
      </c>
      <c r="D86">
        <f t="shared" si="6"/>
        <v>416</v>
      </c>
      <c r="E86">
        <f t="shared" si="7"/>
        <v>503.66490434624978</v>
      </c>
      <c r="G86">
        <f t="shared" si="8"/>
        <v>281</v>
      </c>
      <c r="H86">
        <f t="shared" si="10"/>
        <v>290.79106810567424</v>
      </c>
      <c r="J86">
        <f t="shared" si="9"/>
        <v>502</v>
      </c>
      <c r="K86">
        <f t="shared" si="11"/>
        <v>1.6649043462497843</v>
      </c>
    </row>
    <row r="87" spans="2:11">
      <c r="B87">
        <v>74</v>
      </c>
      <c r="D87">
        <f t="shared" si="6"/>
        <v>408</v>
      </c>
      <c r="E87">
        <f t="shared" si="7"/>
        <v>500.2501876563872</v>
      </c>
      <c r="G87">
        <f t="shared" si="8"/>
        <v>278</v>
      </c>
      <c r="H87">
        <f t="shared" si="10"/>
        <v>288.8195805055758</v>
      </c>
      <c r="J87">
        <f t="shared" si="9"/>
        <v>499</v>
      </c>
      <c r="K87">
        <f t="shared" si="11"/>
        <v>1.2501876563871974</v>
      </c>
    </row>
    <row r="88" spans="2:11">
      <c r="B88">
        <v>75</v>
      </c>
      <c r="D88">
        <f t="shared" si="6"/>
        <v>400</v>
      </c>
      <c r="E88">
        <f t="shared" si="7"/>
        <v>496.90399499995311</v>
      </c>
      <c r="G88">
        <f t="shared" si="8"/>
        <v>275</v>
      </c>
      <c r="H88">
        <f t="shared" si="10"/>
        <v>286.88765527462346</v>
      </c>
      <c r="J88">
        <f t="shared" si="9"/>
        <v>496</v>
      </c>
      <c r="K88">
        <f t="shared" si="11"/>
        <v>0.90399499995311317</v>
      </c>
    </row>
    <row r="89" spans="2:11">
      <c r="B89">
        <v>76</v>
      </c>
      <c r="D89">
        <f t="shared" si="6"/>
        <v>392</v>
      </c>
      <c r="E89">
        <f t="shared" si="7"/>
        <v>493.6240647992434</v>
      </c>
      <c r="G89">
        <f t="shared" si="8"/>
        <v>272</v>
      </c>
      <c r="H89">
        <f t="shared" si="10"/>
        <v>284.99398669032053</v>
      </c>
      <c r="J89">
        <f t="shared" si="9"/>
        <v>493</v>
      </c>
      <c r="K89">
        <f t="shared" si="11"/>
        <v>0.62406479924339919</v>
      </c>
    </row>
    <row r="90" spans="2:11">
      <c r="B90">
        <v>77</v>
      </c>
      <c r="D90">
        <f t="shared" si="6"/>
        <v>384</v>
      </c>
      <c r="E90">
        <f t="shared" si="7"/>
        <v>490.40823861374992</v>
      </c>
      <c r="G90">
        <f t="shared" si="8"/>
        <v>269</v>
      </c>
      <c r="H90">
        <f t="shared" si="10"/>
        <v>283.13732857645857</v>
      </c>
      <c r="J90">
        <f t="shared" si="9"/>
        <v>490</v>
      </c>
      <c r="K90">
        <f t="shared" si="11"/>
        <v>0.40823861374991566</v>
      </c>
    </row>
    <row r="91" spans="2:11">
      <c r="B91">
        <v>78</v>
      </c>
      <c r="D91">
        <f t="shared" si="6"/>
        <v>376</v>
      </c>
      <c r="E91">
        <f t="shared" si="7"/>
        <v>487.25445517057182</v>
      </c>
      <c r="G91">
        <f t="shared" si="8"/>
        <v>266</v>
      </c>
      <c r="H91">
        <f t="shared" si="10"/>
        <v>281.31649085657415</v>
      </c>
      <c r="J91">
        <f t="shared" si="9"/>
        <v>487</v>
      </c>
      <c r="K91">
        <f t="shared" si="11"/>
        <v>0.25445517057181632</v>
      </c>
    </row>
    <row r="92" spans="2:11">
      <c r="B92">
        <v>79</v>
      </c>
      <c r="D92">
        <f t="shared" si="6"/>
        <v>368</v>
      </c>
      <c r="E92">
        <f t="shared" si="7"/>
        <v>484.1607448117723</v>
      </c>
      <c r="G92">
        <f t="shared" si="8"/>
        <v>263</v>
      </c>
      <c r="H92">
        <f t="shared" si="10"/>
        <v>279.5303363481263</v>
      </c>
      <c r="J92">
        <f t="shared" si="9"/>
        <v>484</v>
      </c>
      <c r="K92">
        <f t="shared" si="11"/>
        <v>0.16074481177230382</v>
      </c>
    </row>
    <row r="93" spans="2:11">
      <c r="B93">
        <v>80</v>
      </c>
      <c r="D93">
        <f t="shared" si="6"/>
        <v>360</v>
      </c>
      <c r="E93">
        <f t="shared" si="7"/>
        <v>481.12522432468847</v>
      </c>
      <c r="G93">
        <f t="shared" si="8"/>
        <v>260</v>
      </c>
      <c r="H93">
        <f t="shared" si="10"/>
        <v>277.77777777777777</v>
      </c>
      <c r="J93">
        <f t="shared" si="9"/>
        <v>481</v>
      </c>
      <c r="K93">
        <f t="shared" si="11"/>
        <v>0.12522432468847455</v>
      </c>
    </row>
    <row r="94" spans="2:11">
      <c r="B94">
        <v>81</v>
      </c>
      <c r="D94">
        <f t="shared" si="6"/>
        <v>352</v>
      </c>
      <c r="E94">
        <f t="shared" si="7"/>
        <v>478.14609212437279</v>
      </c>
      <c r="G94">
        <f t="shared" si="8"/>
        <v>257</v>
      </c>
      <c r="H94">
        <f t="shared" si="10"/>
        <v>276.05777499997407</v>
      </c>
      <c r="J94">
        <f t="shared" si="9"/>
        <v>478</v>
      </c>
      <c r="K94">
        <f t="shared" si="11"/>
        <v>0.14609212437278529</v>
      </c>
    </row>
    <row r="95" spans="2:11">
      <c r="B95">
        <v>82</v>
      </c>
      <c r="D95">
        <f t="shared" si="6"/>
        <v>344</v>
      </c>
      <c r="E95">
        <f t="shared" si="7"/>
        <v>475.22162376016746</v>
      </c>
      <c r="G95">
        <f t="shared" si="8"/>
        <v>254</v>
      </c>
      <c r="H95">
        <f t="shared" si="10"/>
        <v>274.36933240266382</v>
      </c>
      <c r="J95">
        <f t="shared" si="9"/>
        <v>475</v>
      </c>
      <c r="K95">
        <f t="shared" si="11"/>
        <v>0.22162376016746066</v>
      </c>
    </row>
    <row r="96" spans="2:11">
      <c r="B96">
        <v>83</v>
      </c>
      <c r="D96">
        <f t="shared" si="6"/>
        <v>336</v>
      </c>
      <c r="E96">
        <f t="shared" si="7"/>
        <v>472.35016772094616</v>
      </c>
      <c r="G96">
        <f t="shared" si="8"/>
        <v>251</v>
      </c>
      <c r="H96">
        <f t="shared" si="10"/>
        <v>272.71149648545321</v>
      </c>
      <c r="J96">
        <f t="shared" si="9"/>
        <v>472</v>
      </c>
      <c r="K96">
        <f t="shared" si="11"/>
        <v>0.35016772094616044</v>
      </c>
    </row>
    <row r="97" spans="2:11">
      <c r="B97">
        <v>84</v>
      </c>
      <c r="D97">
        <f t="shared" si="6"/>
        <v>328</v>
      </c>
      <c r="E97">
        <f t="shared" si="7"/>
        <v>469.53014151584239</v>
      </c>
      <c r="G97">
        <f t="shared" si="8"/>
        <v>248</v>
      </c>
      <c r="H97">
        <f t="shared" si="10"/>
        <v>271.08335359681479</v>
      </c>
      <c r="J97">
        <f t="shared" si="9"/>
        <v>469</v>
      </c>
      <c r="K97">
        <f t="shared" si="11"/>
        <v>0.53014151584238789</v>
      </c>
    </row>
    <row r="98" spans="2:11">
      <c r="B98">
        <v>85</v>
      </c>
      <c r="D98">
        <f t="shared" si="6"/>
        <v>320</v>
      </c>
      <c r="E98">
        <f t="shared" si="7"/>
        <v>466.76002800933679</v>
      </c>
      <c r="G98">
        <f t="shared" si="8"/>
        <v>245</v>
      </c>
      <c r="H98">
        <f t="shared" si="10"/>
        <v>269.48402781814769</v>
      </c>
      <c r="J98">
        <f t="shared" si="9"/>
        <v>466</v>
      </c>
      <c r="K98">
        <f t="shared" si="11"/>
        <v>0.76002800933679282</v>
      </c>
    </row>
    <row r="99" spans="2:11">
      <c r="B99">
        <v>86</v>
      </c>
      <c r="D99">
        <f t="shared" si="6"/>
        <v>312</v>
      </c>
      <c r="E99">
        <f t="shared" si="7"/>
        <v>464.03837199142032</v>
      </c>
      <c r="G99">
        <f t="shared" si="8"/>
        <v>242</v>
      </c>
      <c r="H99">
        <f t="shared" si="10"/>
        <v>267.91267898356233</v>
      </c>
      <c r="J99">
        <f t="shared" si="9"/>
        <v>463</v>
      </c>
      <c r="K99">
        <f t="shared" si="11"/>
        <v>1.0383719914203198</v>
      </c>
    </row>
    <row r="100" spans="2:11">
      <c r="B100">
        <v>87</v>
      </c>
      <c r="D100">
        <f t="shared" si="6"/>
        <v>304</v>
      </c>
      <c r="E100">
        <f t="shared" si="7"/>
        <v>461.36377696522186</v>
      </c>
      <c r="G100">
        <f t="shared" si="8"/>
        <v>239</v>
      </c>
      <c r="H100">
        <f t="shared" si="10"/>
        <v>266.3685008252134</v>
      </c>
      <c r="J100">
        <f t="shared" si="9"/>
        <v>460</v>
      </c>
      <c r="K100">
        <f t="shared" si="11"/>
        <v>1.3637769652218594</v>
      </c>
    </row>
    <row r="101" spans="2:11">
      <c r="B101">
        <v>88</v>
      </c>
      <c r="D101">
        <f t="shared" si="6"/>
        <v>296</v>
      </c>
      <c r="E101">
        <f t="shared" si="7"/>
        <v>458.7349021359833</v>
      </c>
      <c r="G101">
        <f t="shared" si="8"/>
        <v>236</v>
      </c>
      <c r="H101">
        <f t="shared" si="10"/>
        <v>264.85071923488664</v>
      </c>
      <c r="J101">
        <f t="shared" si="9"/>
        <v>457</v>
      </c>
      <c r="K101">
        <f t="shared" si="11"/>
        <v>1.7349021359833046</v>
      </c>
    </row>
    <row r="102" spans="2:11">
      <c r="B102">
        <v>89</v>
      </c>
      <c r="D102">
        <f t="shared" si="6"/>
        <v>288</v>
      </c>
      <c r="E102">
        <f t="shared" si="7"/>
        <v>456.15045958664473</v>
      </c>
      <c r="G102">
        <f t="shared" si="8"/>
        <v>233</v>
      </c>
      <c r="H102">
        <f t="shared" si="10"/>
        <v>263.35859063332066</v>
      </c>
      <c r="J102">
        <f t="shared" si="9"/>
        <v>454</v>
      </c>
      <c r="K102">
        <f t="shared" si="11"/>
        <v>2.1504595866447289</v>
      </c>
    </row>
    <row r="103" spans="2:11">
      <c r="B103">
        <v>90</v>
      </c>
      <c r="D103">
        <f t="shared" si="6"/>
        <v>280</v>
      </c>
      <c r="E103">
        <f t="shared" si="7"/>
        <v>453.60921162651471</v>
      </c>
      <c r="G103">
        <f t="shared" si="8"/>
        <v>230</v>
      </c>
      <c r="H103">
        <f t="shared" si="10"/>
        <v>261.89140043946202</v>
      </c>
      <c r="J103">
        <f t="shared" si="9"/>
        <v>451</v>
      </c>
      <c r="K103">
        <f t="shared" si="11"/>
        <v>2.6092116265147069</v>
      </c>
    </row>
    <row r="104" spans="2:11">
      <c r="B104">
        <v>91</v>
      </c>
      <c r="D104">
        <f t="shared" si="6"/>
        <v>272</v>
      </c>
      <c r="E104">
        <f t="shared" si="7"/>
        <v>451.10996830063925</v>
      </c>
      <c r="G104">
        <f t="shared" si="8"/>
        <v>227</v>
      </c>
      <c r="H104">
        <f t="shared" si="10"/>
        <v>260.44846163249747</v>
      </c>
      <c r="J104">
        <f t="shared" si="9"/>
        <v>448</v>
      </c>
      <c r="K104">
        <f t="shared" si="11"/>
        <v>3.1099683006392524</v>
      </c>
    </row>
    <row r="105" spans="2:11">
      <c r="B105">
        <v>92</v>
      </c>
      <c r="D105">
        <f t="shared" si="6"/>
        <v>264</v>
      </c>
      <c r="E105">
        <f t="shared" si="7"/>
        <v>448.65158504847102</v>
      </c>
      <c r="G105">
        <f t="shared" si="8"/>
        <v>224</v>
      </c>
      <c r="H105">
        <f t="shared" si="10"/>
        <v>259.02911340008711</v>
      </c>
      <c r="J105">
        <f t="shared" si="9"/>
        <v>445</v>
      </c>
      <c r="K105">
        <f t="shared" si="11"/>
        <v>3.6515850484710199</v>
      </c>
    </row>
    <row r="106" spans="2:11">
      <c r="B106">
        <v>93</v>
      </c>
      <c r="D106">
        <f t="shared" si="6"/>
        <v>256</v>
      </c>
      <c r="E106">
        <f t="shared" si="7"/>
        <v>446.23296050138839</v>
      </c>
      <c r="G106">
        <f t="shared" si="8"/>
        <v>221</v>
      </c>
      <c r="H106">
        <f t="shared" si="10"/>
        <v>257.63271986676006</v>
      </c>
      <c r="J106">
        <f t="shared" si="9"/>
        <v>442</v>
      </c>
      <c r="K106">
        <f t="shared" si="11"/>
        <v>4.2329605013883906</v>
      </c>
    </row>
    <row r="107" spans="2:11">
      <c r="B107">
        <v>94</v>
      </c>
      <c r="D107">
        <f t="shared" si="6"/>
        <v>248</v>
      </c>
      <c r="E107">
        <f t="shared" si="7"/>
        <v>443.85303440942289</v>
      </c>
      <c r="G107">
        <f t="shared" si="8"/>
        <v>218</v>
      </c>
      <c r="H107">
        <f t="shared" si="10"/>
        <v>256.25866889691264</v>
      </c>
      <c r="J107">
        <f t="shared" si="9"/>
        <v>439</v>
      </c>
      <c r="K107">
        <f t="shared" si="11"/>
        <v>4.8530344094228894</v>
      </c>
    </row>
    <row r="108" spans="2:11">
      <c r="B108">
        <v>95</v>
      </c>
      <c r="D108">
        <f t="shared" si="6"/>
        <v>240</v>
      </c>
      <c r="E108">
        <f t="shared" si="7"/>
        <v>441.51078568834794</v>
      </c>
      <c r="G108">
        <f t="shared" si="8"/>
        <v>215</v>
      </c>
      <c r="H108">
        <f t="shared" si="10"/>
        <v>254.90637096729094</v>
      </c>
      <c r="J108">
        <f t="shared" si="9"/>
        <v>436</v>
      </c>
      <c r="K108">
        <f t="shared" si="11"/>
        <v>5.5107856883479371</v>
      </c>
    </row>
    <row r="109" spans="2:11">
      <c r="B109">
        <v>96</v>
      </c>
      <c r="D109">
        <f t="shared" si="6"/>
        <v>232</v>
      </c>
      <c r="E109">
        <f t="shared" si="7"/>
        <v>439.20523057894178</v>
      </c>
      <c r="G109">
        <f t="shared" si="8"/>
        <v>212</v>
      </c>
      <c r="H109">
        <f t="shared" si="10"/>
        <v>253.57525810424355</v>
      </c>
      <c r="J109">
        <f t="shared" si="9"/>
        <v>433</v>
      </c>
      <c r="K109">
        <f t="shared" si="11"/>
        <v>6.2052305789417801</v>
      </c>
    </row>
    <row r="110" spans="2:11">
      <c r="B110">
        <v>97</v>
      </c>
      <c r="D110">
        <f t="shared" si="6"/>
        <v>224</v>
      </c>
      <c r="E110">
        <f t="shared" si="7"/>
        <v>436.93542091089677</v>
      </c>
      <c r="G110">
        <f t="shared" si="8"/>
        <v>209</v>
      </c>
      <c r="H110">
        <f t="shared" si="10"/>
        <v>252.26478288138875</v>
      </c>
      <c r="J110">
        <f t="shared" si="9"/>
        <v>430</v>
      </c>
      <c r="K110">
        <f t="shared" si="11"/>
        <v>6.9354209108967666</v>
      </c>
    </row>
    <row r="111" spans="2:11">
      <c r="B111">
        <v>98</v>
      </c>
      <c r="D111">
        <f t="shared" si="6"/>
        <v>216</v>
      </c>
      <c r="E111">
        <f t="shared" si="7"/>
        <v>434.70044246441768</v>
      </c>
      <c r="G111">
        <f t="shared" si="8"/>
        <v>206</v>
      </c>
      <c r="H111">
        <f t="shared" si="10"/>
        <v>250.97441747368083</v>
      </c>
      <c r="J111">
        <f t="shared" si="9"/>
        <v>427</v>
      </c>
      <c r="K111">
        <f t="shared" si="11"/>
        <v>7.7004424644176765</v>
      </c>
    </row>
    <row r="112" spans="2:11">
      <c r="B112">
        <v>99</v>
      </c>
      <c r="D112">
        <f t="shared" si="6"/>
        <v>208</v>
      </c>
      <c r="E112">
        <f t="shared" si="7"/>
        <v>432.49941342306835</v>
      </c>
      <c r="G112">
        <f t="shared" si="8"/>
        <v>203</v>
      </c>
      <c r="H112">
        <f t="shared" si="10"/>
        <v>249.70365276416362</v>
      </c>
      <c r="J112">
        <f t="shared" si="9"/>
        <v>424</v>
      </c>
      <c r="K112">
        <f t="shared" si="11"/>
        <v>8.4994134230683471</v>
      </c>
    </row>
    <row r="113" spans="2:11">
      <c r="B113">
        <v>100</v>
      </c>
      <c r="D113">
        <f t="shared" si="6"/>
        <v>200</v>
      </c>
      <c r="E113">
        <f t="shared" si="7"/>
        <v>430.33148291193493</v>
      </c>
      <c r="G113">
        <f t="shared" si="8"/>
        <v>200</v>
      </c>
      <c r="H113">
        <f t="shared" si="10"/>
        <v>248.45199749997656</v>
      </c>
      <c r="J113">
        <f t="shared" si="9"/>
        <v>421</v>
      </c>
      <c r="K113">
        <f t="shared" si="11"/>
        <v>9.331482911934927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3:C18"/>
  <sheetViews>
    <sheetView workbookViewId="0">
      <selection activeCell="M2" sqref="M2"/>
    </sheetView>
  </sheetViews>
  <sheetFormatPr defaultRowHeight="15"/>
  <sheetData>
    <row r="3" spans="2:3">
      <c r="B3" t="s">
        <v>0</v>
      </c>
      <c r="C3">
        <f>basic!C3</f>
        <v>0.33333333333333331</v>
      </c>
    </row>
    <row r="4" spans="2:3">
      <c r="B4" t="s">
        <v>1</v>
      </c>
      <c r="C4">
        <f>basic!C4</f>
        <v>0.66666666666666674</v>
      </c>
    </row>
    <row r="5" spans="2:3">
      <c r="B5" t="s">
        <v>4</v>
      </c>
      <c r="C5">
        <f>basic!C5</f>
        <v>200</v>
      </c>
    </row>
    <row r="6" spans="2:3">
      <c r="B6" t="s">
        <v>2</v>
      </c>
      <c r="C6">
        <f>basic!C6</f>
        <v>100</v>
      </c>
    </row>
    <row r="7" spans="2:3">
      <c r="B7" t="s">
        <v>3</v>
      </c>
      <c r="C7">
        <f>basic!C7</f>
        <v>8</v>
      </c>
    </row>
    <row r="8" spans="2:3">
      <c r="B8" t="s">
        <v>7</v>
      </c>
      <c r="C8">
        <f>basic!C8</f>
        <v>5</v>
      </c>
    </row>
    <row r="9" spans="2:3">
      <c r="B9" t="s">
        <v>13</v>
      </c>
      <c r="C9">
        <f>basic!C9</f>
        <v>3</v>
      </c>
    </row>
    <row r="11" spans="2:3">
      <c r="B11" t="s">
        <v>15</v>
      </c>
      <c r="C11">
        <f>basic!I6</f>
        <v>222.22222222222226</v>
      </c>
    </row>
    <row r="13" spans="2:3">
      <c r="B13" t="s">
        <v>28</v>
      </c>
      <c r="C13">
        <f>'equivalent variation'!K3</f>
        <v>307</v>
      </c>
    </row>
    <row r="14" spans="2:3">
      <c r="B14" t="s">
        <v>30</v>
      </c>
      <c r="C14">
        <f>C13-C11</f>
        <v>84.777777777777743</v>
      </c>
    </row>
    <row r="16" spans="2:3">
      <c r="B16" t="s">
        <v>29</v>
      </c>
      <c r="C16">
        <f>'compensating variation'!K3</f>
        <v>221</v>
      </c>
    </row>
    <row r="17" spans="2:3">
      <c r="B17" t="s">
        <v>31</v>
      </c>
      <c r="C17">
        <f>'compensating variation'!K6</f>
        <v>99.4444444444445</v>
      </c>
    </row>
    <row r="18" spans="2:3">
      <c r="B18" t="s">
        <v>32</v>
      </c>
      <c r="C18">
        <f>C16-C17</f>
        <v>121.5555555555555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</vt:lpstr>
      <vt:lpstr>equivalent variation</vt:lpstr>
      <vt:lpstr>compensating variation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James Green-Armytage</cp:lastModifiedBy>
  <dcterms:created xsi:type="dcterms:W3CDTF">2015-03-16T04:15:28Z</dcterms:created>
  <dcterms:modified xsi:type="dcterms:W3CDTF">2015-03-25T05:11:53Z</dcterms:modified>
</cp:coreProperties>
</file>