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6675" windowHeight="77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1" i="1"/>
  <c r="E33" s="1"/>
  <c r="E36"/>
  <c r="E37" s="1"/>
  <c r="E39" s="1"/>
  <c r="E28"/>
  <c r="E26"/>
  <c r="E25"/>
  <c r="B26"/>
  <c r="B28" s="1"/>
  <c r="B36"/>
  <c r="B37" s="1"/>
  <c r="H7"/>
  <c r="H10" s="1"/>
  <c r="H11" s="1"/>
  <c r="H12" s="1"/>
  <c r="H15"/>
  <c r="H16" s="1"/>
  <c r="E15"/>
  <c r="E16" s="1"/>
  <c r="E18" s="1"/>
  <c r="E7"/>
  <c r="E10" s="1"/>
  <c r="E11" s="1"/>
  <c r="E12" s="1"/>
  <c r="B5"/>
  <c r="B7" s="1"/>
  <c r="B10" s="1"/>
  <c r="B11" s="1"/>
  <c r="B15"/>
  <c r="B16" s="1"/>
  <c r="E32" l="1"/>
  <c r="E40"/>
  <c r="E41"/>
  <c r="B31"/>
  <c r="B39"/>
  <c r="H18"/>
  <c r="H19" s="1"/>
  <c r="E19"/>
  <c r="E20"/>
  <c r="B18"/>
  <c r="B20" s="1"/>
  <c r="B12"/>
  <c r="B32" l="1"/>
  <c r="B33"/>
  <c r="B40"/>
  <c r="B41"/>
  <c r="H20"/>
  <c r="B19"/>
</calcChain>
</file>

<file path=xl/sharedStrings.xml><?xml version="1.0" encoding="utf-8"?>
<sst xmlns="http://schemas.openxmlformats.org/spreadsheetml/2006/main" count="75" uniqueCount="20">
  <si>
    <t>se</t>
  </si>
  <si>
    <t>z</t>
  </si>
  <si>
    <t>mu not</t>
  </si>
  <si>
    <t>p (two)</t>
  </si>
  <si>
    <t>p (one)</t>
  </si>
  <si>
    <t>k</t>
  </si>
  <si>
    <t>z star</t>
  </si>
  <si>
    <t>alpha</t>
  </si>
  <si>
    <t>lower</t>
  </si>
  <si>
    <t>upper</t>
  </si>
  <si>
    <t>exercise 4.24</t>
  </si>
  <si>
    <t>exercise 4.25</t>
  </si>
  <si>
    <t>n</t>
  </si>
  <si>
    <t>exercise 4.26</t>
  </si>
  <si>
    <t>exercise 6.5</t>
  </si>
  <si>
    <t>margin</t>
  </si>
  <si>
    <t>exercise 6.9</t>
  </si>
  <si>
    <t>s</t>
  </si>
  <si>
    <t>p hat</t>
  </si>
  <si>
    <t>x bar</t>
  </si>
</sst>
</file>

<file path=xl/styles.xml><?xml version="1.0" encoding="utf-8"?>
<styleSheet xmlns="http://schemas.openxmlformats.org/spreadsheetml/2006/main">
  <numFmts count="1">
    <numFmt numFmtId="165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1"/>
  <sheetViews>
    <sheetView tabSelected="1" zoomScale="90" zoomScaleNormal="90" workbookViewId="0">
      <selection activeCell="A3" sqref="A3"/>
    </sheetView>
  </sheetViews>
  <sheetFormatPr defaultRowHeight="14.25"/>
  <cols>
    <col min="1" max="1" width="9.140625" style="1"/>
    <col min="2" max="2" width="9.85546875" style="1" bestFit="1" customWidth="1"/>
    <col min="3" max="4" width="9.140625" style="1"/>
    <col min="5" max="5" width="10.42578125" style="1" bestFit="1" customWidth="1"/>
    <col min="6" max="7" width="9.140625" style="1"/>
    <col min="8" max="8" width="10.28515625" style="1" bestFit="1" customWidth="1"/>
    <col min="9" max="16384" width="9.140625" style="1"/>
  </cols>
  <sheetData>
    <row r="2" spans="1:8">
      <c r="A2" s="1" t="s">
        <v>10</v>
      </c>
      <c r="D2" s="1" t="s">
        <v>11</v>
      </c>
      <c r="G2" s="1" t="s">
        <v>13</v>
      </c>
    </row>
    <row r="4" spans="1:8">
      <c r="A4" s="1" t="s">
        <v>19</v>
      </c>
      <c r="B4" s="1">
        <v>30.69</v>
      </c>
      <c r="D4" s="1" t="s">
        <v>19</v>
      </c>
      <c r="E4" s="1">
        <v>137.5</v>
      </c>
      <c r="G4" s="1" t="s">
        <v>19</v>
      </c>
      <c r="H4" s="1">
        <v>118.2</v>
      </c>
    </row>
    <row r="5" spans="1:8">
      <c r="A5" s="1" t="s">
        <v>17</v>
      </c>
      <c r="B5" s="1">
        <f>4.31</f>
        <v>4.3099999999999996</v>
      </c>
      <c r="D5" s="1" t="s">
        <v>17</v>
      </c>
      <c r="E5" s="1">
        <v>39</v>
      </c>
      <c r="G5" s="1" t="s">
        <v>17</v>
      </c>
      <c r="H5" s="1">
        <v>6.5</v>
      </c>
    </row>
    <row r="6" spans="1:8">
      <c r="A6" s="1" t="s">
        <v>12</v>
      </c>
      <c r="B6" s="1">
        <v>36</v>
      </c>
      <c r="D6" s="1" t="s">
        <v>12</v>
      </c>
      <c r="E6" s="1">
        <v>64</v>
      </c>
      <c r="G6" s="1" t="s">
        <v>12</v>
      </c>
      <c r="H6" s="1">
        <v>36</v>
      </c>
    </row>
    <row r="7" spans="1:8">
      <c r="A7" s="1" t="s">
        <v>0</v>
      </c>
      <c r="B7" s="1">
        <f>B5/SQRT(B6)</f>
        <v>0.71833333333333327</v>
      </c>
      <c r="D7" s="1" t="s">
        <v>0</v>
      </c>
      <c r="E7" s="1">
        <f>E5/SQRT(E6)</f>
        <v>4.875</v>
      </c>
      <c r="G7" s="1" t="s">
        <v>0</v>
      </c>
      <c r="H7" s="1">
        <f>H5/SQRT(H6)</f>
        <v>1.0833333333333333</v>
      </c>
    </row>
    <row r="8" spans="1:8">
      <c r="A8" s="1" t="s">
        <v>2</v>
      </c>
      <c r="B8" s="1">
        <v>32</v>
      </c>
      <c r="D8" s="1" t="s">
        <v>2</v>
      </c>
      <c r="E8" s="1">
        <v>127</v>
      </c>
      <c r="G8" s="1" t="s">
        <v>2</v>
      </c>
      <c r="H8" s="1">
        <v>100</v>
      </c>
    </row>
    <row r="10" spans="1:8">
      <c r="A10" s="1" t="s">
        <v>1</v>
      </c>
      <c r="B10" s="1">
        <f>(B4-B8)/B7</f>
        <v>-1.82366589327146</v>
      </c>
      <c r="D10" s="1" t="s">
        <v>1</v>
      </c>
      <c r="E10" s="1">
        <f>(E4-E8)/E7</f>
        <v>2.1538461538461537</v>
      </c>
      <c r="G10" s="1" t="s">
        <v>1</v>
      </c>
      <c r="H10" s="1">
        <f>(H4-H8)/H7</f>
        <v>16.800000000000004</v>
      </c>
    </row>
    <row r="11" spans="1:8">
      <c r="A11" s="1" t="s">
        <v>4</v>
      </c>
      <c r="B11" s="1">
        <f>NORMSDIST(B10)</f>
        <v>3.4101299063501789E-2</v>
      </c>
      <c r="D11" s="1" t="s">
        <v>4</v>
      </c>
      <c r="E11" s="1">
        <f>NORMSDIST(-E10)</f>
        <v>1.5626119428469365E-2</v>
      </c>
      <c r="G11" s="1" t="s">
        <v>4</v>
      </c>
      <c r="H11" s="1">
        <f>NORMSDIST(-H10)</f>
        <v>1.2202200405975257E-63</v>
      </c>
    </row>
    <row r="12" spans="1:8">
      <c r="A12" s="1" t="s">
        <v>3</v>
      </c>
      <c r="B12" s="1">
        <f>2*NORMSDIST(B10)</f>
        <v>6.8202598127003577E-2</v>
      </c>
      <c r="D12" s="1" t="s">
        <v>3</v>
      </c>
      <c r="E12" s="1">
        <f>2*E11</f>
        <v>3.125223885693873E-2</v>
      </c>
      <c r="G12" s="1" t="s">
        <v>3</v>
      </c>
      <c r="H12" s="1">
        <f>2*H11</f>
        <v>2.4404400811950513E-63</v>
      </c>
    </row>
    <row r="14" spans="1:8">
      <c r="A14" s="1" t="s">
        <v>7</v>
      </c>
      <c r="B14" s="1">
        <v>0.1</v>
      </c>
      <c r="D14" s="1" t="s">
        <v>7</v>
      </c>
      <c r="E14" s="1">
        <v>0.05</v>
      </c>
      <c r="G14" s="1" t="s">
        <v>7</v>
      </c>
      <c r="H14" s="1">
        <v>0.05</v>
      </c>
    </row>
    <row r="15" spans="1:8">
      <c r="A15" s="1" t="s">
        <v>5</v>
      </c>
      <c r="B15" s="1">
        <f>1-B14</f>
        <v>0.9</v>
      </c>
      <c r="D15" s="1" t="s">
        <v>5</v>
      </c>
      <c r="E15" s="1">
        <f>1-E14</f>
        <v>0.95</v>
      </c>
      <c r="G15" s="1" t="s">
        <v>5</v>
      </c>
      <c r="H15" s="1">
        <f>1-H14</f>
        <v>0.95</v>
      </c>
    </row>
    <row r="16" spans="1:8">
      <c r="A16" s="1" t="s">
        <v>6</v>
      </c>
      <c r="B16" s="1">
        <f>NORMSINV( (B15+1)/2 )</f>
        <v>1.6448536269514724</v>
      </c>
      <c r="D16" s="1" t="s">
        <v>6</v>
      </c>
      <c r="E16" s="1">
        <f>NORMSINV( (E15+1)/2 )</f>
        <v>1.959963984540054</v>
      </c>
      <c r="G16" s="1" t="s">
        <v>6</v>
      </c>
      <c r="H16" s="1">
        <f>NORMSINV( (H15+1)/2 )</f>
        <v>1.959963984540054</v>
      </c>
    </row>
    <row r="18" spans="1:8">
      <c r="A18" s="1" t="s">
        <v>15</v>
      </c>
      <c r="B18" s="1">
        <f>B7*B16</f>
        <v>1.1815531886934743</v>
      </c>
      <c r="D18" s="1" t="s">
        <v>15</v>
      </c>
      <c r="E18" s="1">
        <f>E7*E16</f>
        <v>9.5548244246327627</v>
      </c>
      <c r="G18" s="1" t="s">
        <v>15</v>
      </c>
      <c r="H18" s="1">
        <f>H7*H16</f>
        <v>2.1232943165850586</v>
      </c>
    </row>
    <row r="19" spans="1:8">
      <c r="A19" s="1" t="s">
        <v>8</v>
      </c>
      <c r="B19" s="1">
        <f>B4-B18</f>
        <v>29.508446811306527</v>
      </c>
      <c r="D19" s="1" t="s">
        <v>8</v>
      </c>
      <c r="E19" s="1">
        <f>E4-E18</f>
        <v>127.94517557536724</v>
      </c>
      <c r="G19" s="1" t="s">
        <v>8</v>
      </c>
      <c r="H19" s="1">
        <f>H4-H18</f>
        <v>116.07670568341494</v>
      </c>
    </row>
    <row r="20" spans="1:8">
      <c r="A20" s="1" t="s">
        <v>9</v>
      </c>
      <c r="B20" s="1">
        <f>B4+B18</f>
        <v>31.871553188693476</v>
      </c>
      <c r="D20" s="1" t="s">
        <v>9</v>
      </c>
      <c r="E20" s="1">
        <f>E4+E18</f>
        <v>147.05482442463276</v>
      </c>
      <c r="G20" s="1" t="s">
        <v>9</v>
      </c>
      <c r="H20" s="1">
        <f>H4+H18</f>
        <v>120.32329431658506</v>
      </c>
    </row>
    <row r="23" spans="1:8">
      <c r="A23" s="1" t="s">
        <v>14</v>
      </c>
      <c r="D23" s="1" t="s">
        <v>16</v>
      </c>
    </row>
    <row r="25" spans="1:8">
      <c r="A25" s="1" t="s">
        <v>18</v>
      </c>
      <c r="B25" s="1">
        <v>0.7</v>
      </c>
      <c r="D25" s="1" t="s">
        <v>18</v>
      </c>
      <c r="E25" s="1">
        <f>348/400</f>
        <v>0.87</v>
      </c>
    </row>
    <row r="26" spans="1:8">
      <c r="A26" s="1" t="s">
        <v>17</v>
      </c>
      <c r="B26" s="1">
        <f>SQRT( (B27/(B27-1)) * B25*(1-B25) )</f>
        <v>0.46019524227978409</v>
      </c>
      <c r="D26" s="1" t="s">
        <v>17</v>
      </c>
      <c r="E26" s="1">
        <f>SQRT( (E27/(E27-1)) * E25*(1-E25) )</f>
        <v>0.336724603565906</v>
      </c>
    </row>
    <row r="27" spans="1:8">
      <c r="A27" s="1" t="s">
        <v>12</v>
      </c>
      <c r="B27" s="1">
        <v>119</v>
      </c>
      <c r="D27" s="1" t="s">
        <v>12</v>
      </c>
      <c r="E27" s="1">
        <v>400</v>
      </c>
    </row>
    <row r="28" spans="1:8">
      <c r="A28" s="1" t="s">
        <v>0</v>
      </c>
      <c r="B28" s="1">
        <f>B26/SQRT(B27)</f>
        <v>4.2186028693741169E-2</v>
      </c>
      <c r="D28" s="1" t="s">
        <v>0</v>
      </c>
      <c r="E28" s="1">
        <f>E26/SQRT(E27)</f>
        <v>1.6836230178295299E-2</v>
      </c>
    </row>
    <row r="29" spans="1:8">
      <c r="A29" s="1" t="s">
        <v>2</v>
      </c>
      <c r="B29" s="1">
        <v>0.5</v>
      </c>
      <c r="D29" s="1" t="s">
        <v>2</v>
      </c>
      <c r="E29" s="1">
        <v>0.5</v>
      </c>
    </row>
    <row r="31" spans="1:8">
      <c r="A31" s="1" t="s">
        <v>1</v>
      </c>
      <c r="B31" s="1">
        <f>(B25-B29)/B28</f>
        <v>4.7409060817728141</v>
      </c>
      <c r="D31" s="1" t="s">
        <v>1</v>
      </c>
      <c r="E31" s="1">
        <f>(E25-E29)/E28</f>
        <v>21.976416102756275</v>
      </c>
    </row>
    <row r="32" spans="1:8">
      <c r="A32" s="1" t="s">
        <v>4</v>
      </c>
      <c r="B32" s="1">
        <f>NORMSDIST(-B31)</f>
        <v>1.063822898439426E-6</v>
      </c>
      <c r="D32" s="1" t="s">
        <v>4</v>
      </c>
      <c r="E32" s="1">
        <f>NORMSDIST(-E31)</f>
        <v>2.4210570223404123E-107</v>
      </c>
    </row>
    <row r="33" spans="1:5">
      <c r="A33" s="1" t="s">
        <v>3</v>
      </c>
      <c r="B33" s="1">
        <f>2*NORMSDIST(-B31)</f>
        <v>2.127645796878852E-6</v>
      </c>
      <c r="D33" s="1" t="s">
        <v>3</v>
      </c>
      <c r="E33" s="1">
        <f>2*NORMSDIST(-E31)</f>
        <v>4.8421140446808246E-107</v>
      </c>
    </row>
    <row r="35" spans="1:5">
      <c r="A35" s="1" t="s">
        <v>7</v>
      </c>
      <c r="B35" s="1">
        <v>0.05</v>
      </c>
      <c r="D35" s="1" t="s">
        <v>7</v>
      </c>
      <c r="E35" s="1">
        <v>0.05</v>
      </c>
    </row>
    <row r="36" spans="1:5">
      <c r="A36" s="1" t="s">
        <v>5</v>
      </c>
      <c r="B36" s="1">
        <f>1-B35</f>
        <v>0.95</v>
      </c>
      <c r="D36" s="1" t="s">
        <v>5</v>
      </c>
      <c r="E36" s="1">
        <f>1-E35</f>
        <v>0.95</v>
      </c>
    </row>
    <row r="37" spans="1:5">
      <c r="A37" s="1" t="s">
        <v>6</v>
      </c>
      <c r="B37" s="1">
        <f>NORMSINV( (B36+1)/2 )</f>
        <v>1.959963984540054</v>
      </c>
      <c r="D37" s="1" t="s">
        <v>6</v>
      </c>
      <c r="E37" s="1">
        <f>NORMSINV( (E36+1)/2 )</f>
        <v>1.959963984540054</v>
      </c>
    </row>
    <row r="39" spans="1:5">
      <c r="A39" s="1" t="s">
        <v>15</v>
      </c>
      <c r="B39" s="1">
        <f>B28*B37</f>
        <v>8.2683096890506E-2</v>
      </c>
      <c r="D39" s="1" t="s">
        <v>15</v>
      </c>
      <c r="E39" s="1">
        <f>E28*E37</f>
        <v>3.2998404784885159E-2</v>
      </c>
    </row>
    <row r="40" spans="1:5">
      <c r="A40" s="1" t="s">
        <v>8</v>
      </c>
      <c r="B40" s="1">
        <f>B25-B39</f>
        <v>0.61731690310949394</v>
      </c>
      <c r="D40" s="1" t="s">
        <v>8</v>
      </c>
      <c r="E40" s="1">
        <f>E25-E39</f>
        <v>0.83700159521511486</v>
      </c>
    </row>
    <row r="41" spans="1:5">
      <c r="A41" s="1" t="s">
        <v>9</v>
      </c>
      <c r="B41" s="1">
        <f>B25+B39</f>
        <v>0.78268309689050597</v>
      </c>
      <c r="D41" s="1" t="s">
        <v>9</v>
      </c>
      <c r="E41" s="1">
        <f>E25+E39</f>
        <v>0.90299840478488513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cp:lastPrinted>2015-11-02T19:22:45Z</cp:lastPrinted>
  <dcterms:created xsi:type="dcterms:W3CDTF">2015-11-02T17:11:19Z</dcterms:created>
  <dcterms:modified xsi:type="dcterms:W3CDTF">2015-11-07T21:22:34Z</dcterms:modified>
</cp:coreProperties>
</file>